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20" yWindow="195" windowWidth="7770" windowHeight="5175"/>
  </bookViews>
  <sheets>
    <sheet name="กรอกข้อมูลพื้นฐาน" sheetId="17" r:id="rId1"/>
    <sheet name="ปริ้น เคมีว30221" sheetId="7" r:id="rId2"/>
    <sheet name="Sheet1" sheetId="14" r:id="rId3"/>
  </sheets>
  <calcPr calcId="144525"/>
  <fileRecoveryPr autoRecover="0"/>
</workbook>
</file>

<file path=xl/calcChain.xml><?xml version="1.0" encoding="utf-8"?>
<calcChain xmlns="http://schemas.openxmlformats.org/spreadsheetml/2006/main">
  <c r="C13" i="17" l="1"/>
  <c r="K45" i="7" l="1"/>
  <c r="K46" i="7"/>
  <c r="K47" i="7"/>
  <c r="K48" i="7"/>
  <c r="K49" i="7"/>
  <c r="K50" i="7"/>
  <c r="K51" i="7"/>
  <c r="K52" i="7"/>
  <c r="K53" i="7"/>
  <c r="K54" i="7"/>
  <c r="K44" i="7"/>
  <c r="E45" i="7"/>
  <c r="E46" i="7"/>
  <c r="E47" i="7"/>
  <c r="E48" i="7"/>
  <c r="E49" i="7"/>
  <c r="E50" i="7"/>
  <c r="E51" i="7"/>
  <c r="E52" i="7"/>
  <c r="E53" i="7"/>
  <c r="E54" i="7"/>
  <c r="E44" i="7"/>
  <c r="C54" i="7"/>
  <c r="C53" i="7"/>
  <c r="C52" i="7"/>
  <c r="C51" i="7"/>
  <c r="C50" i="7"/>
  <c r="C49" i="7"/>
  <c r="C48" i="7"/>
  <c r="C47" i="7"/>
  <c r="C46" i="7"/>
  <c r="C45" i="7"/>
  <c r="C44" i="7"/>
  <c r="B45" i="7"/>
  <c r="B46" i="7"/>
  <c r="B47" i="7"/>
  <c r="B48" i="7"/>
  <c r="B49" i="7"/>
  <c r="B50" i="7"/>
  <c r="B51" i="7"/>
  <c r="B52" i="7"/>
  <c r="B53" i="7"/>
  <c r="B54" i="7"/>
  <c r="B44" i="7"/>
  <c r="AB3" i="7"/>
  <c r="Y3" i="7"/>
  <c r="S3" i="7"/>
  <c r="S16" i="7"/>
  <c r="T16" i="7"/>
  <c r="U16" i="7"/>
  <c r="V16" i="7"/>
  <c r="W16" i="7"/>
  <c r="X16" i="7"/>
  <c r="Y16" i="7"/>
  <c r="S17" i="7"/>
  <c r="T17" i="7"/>
  <c r="U17" i="7"/>
  <c r="V17" i="7"/>
  <c r="W17" i="7"/>
  <c r="X17" i="7"/>
  <c r="Y17" i="7"/>
  <c r="S18" i="7"/>
  <c r="T18" i="7"/>
  <c r="U18" i="7"/>
  <c r="V18" i="7"/>
  <c r="W18" i="7"/>
  <c r="X18" i="7"/>
  <c r="Y18" i="7"/>
  <c r="S19" i="7"/>
  <c r="T19" i="7"/>
  <c r="U19" i="7"/>
  <c r="V19" i="7"/>
  <c r="W19" i="7"/>
  <c r="X19" i="7"/>
  <c r="Y19" i="7"/>
  <c r="S20" i="7"/>
  <c r="T20" i="7"/>
  <c r="U20" i="7"/>
  <c r="V20" i="7"/>
  <c r="W20" i="7"/>
  <c r="X20" i="7"/>
  <c r="Y20" i="7"/>
  <c r="S21" i="7"/>
  <c r="T21" i="7"/>
  <c r="U21" i="7"/>
  <c r="V21" i="7"/>
  <c r="W21" i="7"/>
  <c r="X21" i="7"/>
  <c r="Y21" i="7"/>
  <c r="S22" i="7"/>
  <c r="T22" i="7"/>
  <c r="U22" i="7"/>
  <c r="V22" i="7"/>
  <c r="W22" i="7"/>
  <c r="X22" i="7"/>
  <c r="Y22" i="7"/>
  <c r="S23" i="7"/>
  <c r="T23" i="7"/>
  <c r="U23" i="7"/>
  <c r="V23" i="7"/>
  <c r="W23" i="7"/>
  <c r="X23" i="7"/>
  <c r="Y23" i="7"/>
  <c r="S24" i="7"/>
  <c r="T24" i="7"/>
  <c r="U24" i="7"/>
  <c r="V24" i="7"/>
  <c r="W24" i="7"/>
  <c r="X24" i="7"/>
  <c r="Y24" i="7"/>
  <c r="S25" i="7"/>
  <c r="T25" i="7"/>
  <c r="U25" i="7"/>
  <c r="V25" i="7"/>
  <c r="W25" i="7"/>
  <c r="X25" i="7"/>
  <c r="Y25" i="7"/>
  <c r="S26" i="7"/>
  <c r="T26" i="7"/>
  <c r="U26" i="7"/>
  <c r="V26" i="7"/>
  <c r="W26" i="7"/>
  <c r="X26" i="7"/>
  <c r="Y26" i="7"/>
  <c r="S27" i="7"/>
  <c r="T27" i="7"/>
  <c r="U27" i="7"/>
  <c r="V27" i="7"/>
  <c r="W27" i="7"/>
  <c r="X27" i="7"/>
  <c r="Y27" i="7"/>
  <c r="S28" i="7"/>
  <c r="T28" i="7"/>
  <c r="U28" i="7"/>
  <c r="V28" i="7"/>
  <c r="W28" i="7"/>
  <c r="X28" i="7"/>
  <c r="Y28" i="7"/>
  <c r="S29" i="7"/>
  <c r="T29" i="7"/>
  <c r="U29" i="7"/>
  <c r="V29" i="7"/>
  <c r="W29" i="7"/>
  <c r="X29" i="7"/>
  <c r="Y29" i="7"/>
  <c r="S30" i="7"/>
  <c r="T30" i="7"/>
  <c r="U30" i="7"/>
  <c r="V30" i="7"/>
  <c r="W30" i="7"/>
  <c r="X30" i="7"/>
  <c r="Y30" i="7"/>
  <c r="T7" i="7"/>
  <c r="U7" i="7"/>
  <c r="V7" i="7"/>
  <c r="W7" i="7"/>
  <c r="X7" i="7"/>
  <c r="Y7" i="7"/>
  <c r="T8" i="7"/>
  <c r="U8" i="7"/>
  <c r="V8" i="7"/>
  <c r="W8" i="7"/>
  <c r="X8" i="7"/>
  <c r="Y8" i="7"/>
  <c r="T9" i="7"/>
  <c r="U9" i="7"/>
  <c r="V9" i="7"/>
  <c r="W9" i="7"/>
  <c r="X9" i="7"/>
  <c r="Y9" i="7"/>
  <c r="T10" i="7"/>
  <c r="U10" i="7"/>
  <c r="V10" i="7"/>
  <c r="W10" i="7"/>
  <c r="X10" i="7"/>
  <c r="Y10" i="7"/>
  <c r="T11" i="7"/>
  <c r="U11" i="7"/>
  <c r="V11" i="7"/>
  <c r="W11" i="7"/>
  <c r="X11" i="7"/>
  <c r="Y11" i="7"/>
  <c r="T12" i="7"/>
  <c r="U12" i="7"/>
  <c r="V12" i="7"/>
  <c r="W12" i="7"/>
  <c r="X12" i="7"/>
  <c r="Y12" i="7"/>
  <c r="T13" i="7"/>
  <c r="U13" i="7"/>
  <c r="V13" i="7"/>
  <c r="W13" i="7"/>
  <c r="X13" i="7"/>
  <c r="Y13" i="7"/>
  <c r="T14" i="7"/>
  <c r="U14" i="7"/>
  <c r="V14" i="7"/>
  <c r="W14" i="7"/>
  <c r="X14" i="7"/>
  <c r="Y14" i="7"/>
  <c r="T15" i="7"/>
  <c r="U15" i="7"/>
  <c r="V15" i="7"/>
  <c r="W15" i="7"/>
  <c r="X15" i="7"/>
  <c r="Y15" i="7"/>
  <c r="S8" i="7"/>
  <c r="S9" i="7"/>
  <c r="S10" i="7"/>
  <c r="S11" i="7"/>
  <c r="S12" i="7"/>
  <c r="S13" i="7"/>
  <c r="S14" i="7"/>
  <c r="S15" i="7"/>
  <c r="S7" i="7"/>
  <c r="B26" i="17"/>
  <c r="G35" i="17" s="1"/>
  <c r="W6" i="7" s="1"/>
  <c r="L32" i="17"/>
  <c r="H32" i="17"/>
  <c r="B32" i="17"/>
  <c r="F62" i="7"/>
  <c r="J40" i="7"/>
  <c r="C39" i="7"/>
  <c r="C38" i="7"/>
  <c r="G2" i="7"/>
  <c r="D9" i="7"/>
  <c r="E9" i="7"/>
  <c r="F9" i="7"/>
  <c r="G9" i="7"/>
  <c r="H9" i="7"/>
  <c r="I9" i="7"/>
  <c r="J9" i="7"/>
  <c r="K9" i="7"/>
  <c r="L9" i="7"/>
  <c r="M9" i="7"/>
  <c r="D10" i="7"/>
  <c r="E10" i="7"/>
  <c r="F10" i="7"/>
  <c r="G10" i="7"/>
  <c r="H10" i="7"/>
  <c r="I10" i="7"/>
  <c r="J10" i="7"/>
  <c r="K10" i="7"/>
  <c r="L10" i="7"/>
  <c r="M10" i="7"/>
  <c r="D11" i="7"/>
  <c r="E11" i="7"/>
  <c r="F11" i="7"/>
  <c r="G11" i="7"/>
  <c r="H11" i="7"/>
  <c r="I11" i="7"/>
  <c r="J11" i="7"/>
  <c r="K11" i="7"/>
  <c r="L11" i="7"/>
  <c r="M11" i="7"/>
  <c r="D12" i="7"/>
  <c r="E12" i="7"/>
  <c r="F12" i="7"/>
  <c r="G12" i="7"/>
  <c r="H12" i="7"/>
  <c r="I12" i="7"/>
  <c r="J12" i="7"/>
  <c r="K12" i="7"/>
  <c r="L12" i="7"/>
  <c r="M12" i="7"/>
  <c r="D13" i="7"/>
  <c r="E13" i="7"/>
  <c r="F13" i="7"/>
  <c r="G13" i="7"/>
  <c r="H13" i="7"/>
  <c r="I13" i="7"/>
  <c r="J13" i="7"/>
  <c r="K13" i="7"/>
  <c r="L13" i="7"/>
  <c r="M13" i="7"/>
  <c r="D14" i="7"/>
  <c r="E14" i="7"/>
  <c r="F14" i="7"/>
  <c r="G14" i="7"/>
  <c r="H14" i="7"/>
  <c r="I14" i="7"/>
  <c r="J14" i="7"/>
  <c r="K14" i="7"/>
  <c r="L14" i="7"/>
  <c r="M14" i="7"/>
  <c r="E8" i="7"/>
  <c r="F8" i="7"/>
  <c r="G8" i="7"/>
  <c r="H8" i="7"/>
  <c r="I8" i="7"/>
  <c r="J8" i="7"/>
  <c r="K8" i="7"/>
  <c r="L8" i="7"/>
  <c r="M8" i="7"/>
  <c r="D8" i="7"/>
  <c r="B9" i="7"/>
  <c r="B10" i="7"/>
  <c r="B11" i="7"/>
  <c r="B12" i="7"/>
  <c r="B13" i="7"/>
  <c r="B14" i="7"/>
  <c r="B8" i="7"/>
  <c r="A12" i="7"/>
  <c r="A8" i="7"/>
  <c r="M2" i="7"/>
  <c r="N1" i="7"/>
  <c r="F1" i="7"/>
  <c r="B24" i="17"/>
  <c r="E35" i="17" s="1"/>
  <c r="U6" i="7" s="1"/>
  <c r="P19" i="17"/>
  <c r="N19" i="17"/>
  <c r="C19" i="17"/>
  <c r="A14" i="7" s="1"/>
  <c r="P18" i="17"/>
  <c r="N18" i="17"/>
  <c r="C18" i="17"/>
  <c r="B27" i="17" s="1"/>
  <c r="H35" i="17" s="1"/>
  <c r="X6" i="7" s="1"/>
  <c r="P17" i="17"/>
  <c r="N17" i="17"/>
  <c r="C17" i="17"/>
  <c r="P16" i="17"/>
  <c r="N16" i="17"/>
  <c r="C16" i="17"/>
  <c r="A11" i="7" s="1"/>
  <c r="P15" i="17"/>
  <c r="N15" i="17"/>
  <c r="C15" i="17"/>
  <c r="A10" i="7" s="1"/>
  <c r="P14" i="17"/>
  <c r="N14" i="17"/>
  <c r="C14" i="17"/>
  <c r="B23" i="17" s="1"/>
  <c r="D35" i="17" s="1"/>
  <c r="T6" i="7" s="1"/>
  <c r="P13" i="17"/>
  <c r="N13" i="17"/>
  <c r="B22" i="17"/>
  <c r="C35" i="17" s="1"/>
  <c r="S6" i="7" s="1"/>
  <c r="A9" i="7" l="1"/>
  <c r="A13" i="7"/>
  <c r="B25" i="17"/>
  <c r="F35" i="17" s="1"/>
  <c r="V6" i="7" s="1"/>
  <c r="B28" i="17"/>
  <c r="I35" i="17" s="1"/>
  <c r="Y6" i="7" s="1"/>
  <c r="D15" i="7"/>
  <c r="N54" i="7" l="1"/>
  <c r="N11" i="7" l="1"/>
  <c r="P11" i="7" s="1"/>
  <c r="N12" i="7"/>
  <c r="C12" i="7" s="1"/>
  <c r="W31" i="7" s="1"/>
  <c r="N14" i="7"/>
  <c r="H15" i="7"/>
  <c r="I15" i="7"/>
  <c r="E15" i="7"/>
  <c r="Z24" i="7"/>
  <c r="Z25" i="7"/>
  <c r="Z26" i="7"/>
  <c r="Z27" i="7"/>
  <c r="Z28" i="7"/>
  <c r="Z29" i="7"/>
  <c r="Z30" i="7"/>
  <c r="Z8" i="7"/>
  <c r="Z9" i="7"/>
  <c r="Z10" i="7"/>
  <c r="Z11" i="7"/>
  <c r="Z12" i="7"/>
  <c r="Z13" i="7"/>
  <c r="Z14" i="7"/>
  <c r="Z15" i="7"/>
  <c r="Z16" i="7"/>
  <c r="Z17" i="7"/>
  <c r="Z18" i="7"/>
  <c r="Z19" i="7"/>
  <c r="Z20" i="7"/>
  <c r="Z21" i="7"/>
  <c r="Z22" i="7"/>
  <c r="Z23" i="7"/>
  <c r="F19" i="7"/>
  <c r="G37" i="7"/>
  <c r="L37" i="7"/>
  <c r="Z7" i="7"/>
  <c r="T39" i="7"/>
  <c r="Z39" i="7"/>
  <c r="N44" i="7"/>
  <c r="N45" i="7"/>
  <c r="N46" i="7"/>
  <c r="N47" i="7"/>
  <c r="N48" i="7"/>
  <c r="N49" i="7"/>
  <c r="N50" i="7"/>
  <c r="N51" i="7"/>
  <c r="N52" i="7"/>
  <c r="N53" i="7"/>
  <c r="N13" i="7"/>
  <c r="C13" i="7" s="1"/>
  <c r="X31" i="7" s="1"/>
  <c r="F58" i="7"/>
  <c r="O12" i="7"/>
  <c r="F15" i="7"/>
  <c r="P12" i="7" l="1"/>
  <c r="Q12" i="7" s="1"/>
  <c r="O13" i="7"/>
  <c r="P13" i="7"/>
  <c r="O14" i="7"/>
  <c r="C14" i="7"/>
  <c r="Y31" i="7" s="1"/>
  <c r="C11" i="7"/>
  <c r="V31" i="7" s="1"/>
  <c r="P14" i="7"/>
  <c r="G15" i="7"/>
  <c r="M15" i="7"/>
  <c r="O11" i="7"/>
  <c r="Q11" i="7" s="1"/>
  <c r="N9" i="7"/>
  <c r="K15" i="7"/>
  <c r="L15" i="7"/>
  <c r="N8" i="7"/>
  <c r="J15" i="7"/>
  <c r="AA38" i="7"/>
  <c r="O19" i="7"/>
  <c r="P38" i="7"/>
  <c r="N10" i="7"/>
  <c r="T38" i="7"/>
  <c r="K38" i="7"/>
  <c r="Q13" i="7" l="1"/>
  <c r="C10" i="7"/>
  <c r="U31" i="7" s="1"/>
  <c r="C9" i="7"/>
  <c r="T31" i="7" s="1"/>
  <c r="C8" i="7"/>
  <c r="S31" i="7" s="1"/>
  <c r="Q14" i="7"/>
  <c r="O9" i="7"/>
  <c r="P9" i="7"/>
  <c r="P8" i="7"/>
  <c r="O8" i="7"/>
  <c r="N15" i="7"/>
  <c r="P10" i="7"/>
  <c r="O10" i="7"/>
  <c r="Q8" i="7" l="1"/>
  <c r="F16" i="7"/>
  <c r="AG35" i="7" s="1"/>
  <c r="D16" i="7"/>
  <c r="E16" i="7"/>
  <c r="C15" i="7"/>
  <c r="C16" i="7" s="1"/>
  <c r="S32" i="7"/>
  <c r="AA18" i="7" s="1"/>
  <c r="AE45" i="7" s="1"/>
  <c r="Q10" i="7"/>
  <c r="Q9" i="7"/>
  <c r="L16" i="7"/>
  <c r="AG41" i="7" s="1"/>
  <c r="M16" i="7"/>
  <c r="AG42" i="7" s="1"/>
  <c r="I16" i="7"/>
  <c r="AG38" i="7" s="1"/>
  <c r="P15" i="7"/>
  <c r="N16" i="7"/>
  <c r="O15" i="7"/>
  <c r="J16" i="7"/>
  <c r="AG39" i="7" s="1"/>
  <c r="G16" i="7"/>
  <c r="AG36" i="7" s="1"/>
  <c r="K16" i="7"/>
  <c r="AG40" i="7" s="1"/>
  <c r="H16" i="7"/>
  <c r="AG37" i="7" s="1"/>
  <c r="AA16" i="7" l="1"/>
  <c r="AE43" i="7" s="1"/>
  <c r="AA14" i="7"/>
  <c r="AE41" i="7" s="1"/>
  <c r="AA19" i="7"/>
  <c r="AE46" i="7" s="1"/>
  <c r="AA11" i="7"/>
  <c r="AE38" i="7" s="1"/>
  <c r="AA7" i="7"/>
  <c r="AE34" i="7" s="1"/>
  <c r="AA9" i="7"/>
  <c r="AE36" i="7" s="1"/>
  <c r="AA12" i="7"/>
  <c r="AE39" i="7" s="1"/>
  <c r="AA21" i="7"/>
  <c r="AE48" i="7" s="1"/>
  <c r="AA28" i="7"/>
  <c r="AE55" i="7" s="1"/>
  <c r="AA17" i="7"/>
  <c r="AE44" i="7" s="1"/>
  <c r="AA8" i="7"/>
  <c r="AE35" i="7" s="1"/>
  <c r="AA22" i="7"/>
  <c r="AE49" i="7" s="1"/>
  <c r="AA13" i="7"/>
  <c r="AE40" i="7" s="1"/>
  <c r="AA23" i="7"/>
  <c r="AE50" i="7" s="1"/>
  <c r="AA10" i="7"/>
  <c r="AE37" i="7" s="1"/>
  <c r="AA29" i="7"/>
  <c r="AE56" i="7" s="1"/>
  <c r="AA25" i="7"/>
  <c r="AE52" i="7" s="1"/>
  <c r="AA26" i="7"/>
  <c r="AE53" i="7" s="1"/>
  <c r="AA24" i="7"/>
  <c r="AE51" i="7" s="1"/>
  <c r="AA15" i="7"/>
  <c r="AE42" i="7" s="1"/>
  <c r="AA20" i="7"/>
  <c r="AE47" i="7" s="1"/>
  <c r="AA27" i="7"/>
  <c r="AE54" i="7" s="1"/>
  <c r="AA30" i="7"/>
  <c r="AE57" i="7" s="1"/>
  <c r="Q15" i="7"/>
</calcChain>
</file>

<file path=xl/sharedStrings.xml><?xml version="1.0" encoding="utf-8"?>
<sst xmlns="http://schemas.openxmlformats.org/spreadsheetml/2006/main" count="208" uniqueCount="124">
  <si>
    <t>SD</t>
  </si>
  <si>
    <t xml:space="preserve"> </t>
  </si>
  <si>
    <t>ห้อง</t>
  </si>
  <si>
    <t>ชื่อผู้สอน</t>
  </si>
  <si>
    <t>การเรียน</t>
  </si>
  <si>
    <t>รวมจำนวน</t>
  </si>
  <si>
    <t>นักเรียนที่</t>
  </si>
  <si>
    <t>ได้รับผล</t>
  </si>
  <si>
    <t>กราฟแสดงร้อยละของจำนวนนักเรียน</t>
  </si>
  <si>
    <t>ข้อมูล</t>
  </si>
  <si>
    <t>ตารางที่1</t>
  </si>
  <si>
    <t>โรงเรียนยางชุมน้อยพิทยาคม   อำเภอยางชุมน้อย  จังหวัดศรีสะเกษ</t>
  </si>
  <si>
    <t>จุดประสงค์</t>
  </si>
  <si>
    <t>ข้อที่</t>
  </si>
  <si>
    <t>จำนวนนักเรียน</t>
  </si>
  <si>
    <t>คน</t>
  </si>
  <si>
    <t>ร้อยละ</t>
  </si>
  <si>
    <t>รวมจำนวนนักเรียน</t>
  </si>
  <si>
    <t>ไม่ส่งงาน</t>
  </si>
  <si>
    <t>ไม่เข้าเรียน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</si>
  <si>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</si>
  <si>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</si>
  <si>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</si>
  <si>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</si>
  <si>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</si>
  <si>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</si>
  <si>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</si>
  <si>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</si>
  <si>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</si>
  <si>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</si>
  <si>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</si>
  <si>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</si>
  <si>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</si>
  <si>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</si>
  <si>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</si>
  <si>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</si>
  <si>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</si>
  <si>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</si>
  <si>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</si>
  <si>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</si>
  <si>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</si>
  <si>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</si>
  <si>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</si>
  <si>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จำนวน นร ที่เรียน</t>
  </si>
  <si>
    <t>จำนวน นร ทั้งหมด</t>
  </si>
  <si>
    <t>ตารางที่ 2</t>
  </si>
  <si>
    <t>การจัดอันดับนักเรียนที่มีผลการเรียนดีเด่นแต่ละรายวิชา (อันดับที่1-10)</t>
  </si>
  <si>
    <t>ภาคเรียนที่</t>
  </si>
  <si>
    <t>ปีการศึกษา</t>
  </si>
  <si>
    <t>รายวิชา</t>
  </si>
  <si>
    <t>รหัส</t>
  </si>
  <si>
    <t>อาจารย์ผู้สอน</t>
  </si>
  <si>
    <t>และ</t>
  </si>
  <si>
    <t>ชั้นมัธยมศึกษาที่</t>
  </si>
  <si>
    <t>ลำ</t>
  </si>
  <si>
    <t>ดับที่</t>
  </si>
  <si>
    <t>ระดับคะแนน</t>
  </si>
  <si>
    <t>ค่าคะแนนรวม</t>
  </si>
  <si>
    <t>ชื่อสกุล</t>
  </si>
  <si>
    <t>ลงชื่อ</t>
  </si>
  <si>
    <t>…………………………………………………………….</t>
  </si>
  <si>
    <t>อาจารย์ประจำวิชา</t>
  </si>
  <si>
    <t>วิทยาศาสตร์</t>
  </si>
  <si>
    <t xml:space="preserve">สรุปผลการเรียนรายวิชา </t>
  </si>
  <si>
    <t>รหัสวิชา</t>
  </si>
  <si>
    <t xml:space="preserve">ภาคเรียนที่ </t>
  </si>
  <si>
    <t>ชั้น  ม.</t>
  </si>
  <si>
    <t xml:space="preserve">อาจารย์ผู้สอน </t>
  </si>
  <si>
    <t>นายนิยม   เหล่าโคตร</t>
  </si>
  <si>
    <t>X</t>
  </si>
  <si>
    <t>ef*2</t>
  </si>
  <si>
    <t>ชั้นมัธยมศึกษาปีที่</t>
  </si>
  <si>
    <t>สอนห้อง</t>
  </si>
  <si>
    <t xml:space="preserve">ชื่ออาจารย์ที่สอน    </t>
  </si>
  <si>
    <t xml:space="preserve">ผลการเรียน  </t>
  </si>
  <si>
    <t>หมายเหตุ</t>
  </si>
  <si>
    <t>กลุ่มสาระ</t>
  </si>
  <si>
    <t>หัวหน้ากลุ่มสาระ</t>
  </si>
  <si>
    <t>(คน)</t>
  </si>
  <si>
    <t>หัวหน้ากลุ่มสาระการเรียนรู้</t>
  </si>
  <si>
    <t>ที่ลงทะเบียน</t>
  </si>
  <si>
    <t>จำนวน</t>
  </si>
  <si>
    <t>นักเรียน</t>
  </si>
  <si>
    <t>จำนวนนักเรียนที่ได้รับผลการเรียน</t>
  </si>
  <si>
    <t>กลุ่มสาระการเรียนรู้</t>
  </si>
  <si>
    <t>จำนวนนักเรียนที่ผ่านจุดประสงค์การเรียนรู้  (ผลการเรียนรู้ที่คาดหวัง)</t>
  </si>
  <si>
    <t>กราฟแสดงร้อยละของนักเรียนที่ผ่านจุดประสงค์ (ผลการเรียนรู้ที่คาดหวัง)</t>
  </si>
  <si>
    <t>(</t>
  </si>
  <si>
    <t>)</t>
  </si>
  <si>
    <t>ที่ได้ระดับผลการเรียน  รายวิชา</t>
  </si>
  <si>
    <t>จำนวนนักเรียนที่ผ่านจุดประสงค์ (ผลการเรียนรู้ที่คาดหวัง)</t>
  </si>
  <si>
    <t>24</t>
  </si>
  <si>
    <t>ร</t>
  </si>
  <si>
    <t>นายผจญภัย   เครื่องจำปา</t>
  </si>
  <si>
    <t>นร.ได้ผล</t>
  </si>
  <si>
    <t>รวม นร</t>
  </si>
  <si>
    <t xml:space="preserve"> 4/1</t>
  </si>
  <si>
    <t xml:space="preserve"> 4/2</t>
  </si>
  <si>
    <t>นาย</t>
  </si>
  <si>
    <t>นางสาว</t>
  </si>
  <si>
    <t>บุษบงก์</t>
  </si>
  <si>
    <t>สีหะวงษ์</t>
  </si>
  <si>
    <t>เคมี 1</t>
  </si>
  <si>
    <t>ว30221</t>
  </si>
  <si>
    <t>มณีวงษ์</t>
  </si>
  <si>
    <t>ภรศิษท์</t>
  </si>
  <si>
    <t>บุติพันคา</t>
  </si>
  <si>
    <t>ภัทยา</t>
  </si>
  <si>
    <t>อัญชลี</t>
  </si>
  <si>
    <t>อาณกร</t>
  </si>
  <si>
    <t>ผกามาศ</t>
  </si>
  <si>
    <t>พจนารถ</t>
  </si>
  <si>
    <t>เสาเวียง</t>
  </si>
  <si>
    <t>เจริญทรัพย์</t>
  </si>
  <si>
    <t>ทองกลม</t>
  </si>
  <si>
    <t>ระพีพัฒน์</t>
  </si>
  <si>
    <t>เกรียงไกร</t>
  </si>
  <si>
    <t>จันทร์อยู่สุข</t>
  </si>
  <si>
    <t>พัชราภา</t>
  </si>
  <si>
    <t>จันทรัตน์</t>
  </si>
  <si>
    <t>สุจิตรา</t>
  </si>
  <si>
    <t>มส</t>
  </si>
  <si>
    <t>กรอกข้อมูลพื้นฐาน</t>
  </si>
  <si>
    <t>…………………………………………………….…………….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</si>
</sst>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"/>
  </numFmts>
  <fonts count="36" x14ac:knownFonts="1">
    <font>
      <sz val="14"/>
      <name val="Cordia New"/>
      <charset val="222"/>
    </font>
    <font>
      <b/>
      <sz val="18"/>
      <name val="Angsana New"/>
      <family val="1"/>
      <charset val="222"/>
    </font>
    <font>
      <sz val="14"/>
      <name val="Angsana New"/>
      <family val="1"/>
      <charset val="222"/>
    </font>
    <font>
      <sz val="12"/>
      <name val="Angsana New"/>
      <family val="1"/>
      <charset val="222"/>
    </font>
    <font>
      <b/>
      <sz val="16"/>
      <name val="Angsana New"/>
      <family val="1"/>
      <charset val="222"/>
    </font>
    <font>
      <sz val="16"/>
      <name val="Angsana New"/>
      <family val="1"/>
      <charset val="222"/>
    </font>
    <font>
      <b/>
      <sz val="18"/>
      <name val="AngsanaUPC"/>
      <family val="1"/>
      <charset val="222"/>
    </font>
    <font>
      <sz val="14"/>
      <name val="AngsanaUPC"/>
      <family val="1"/>
      <charset val="222"/>
    </font>
    <font>
      <sz val="16"/>
      <name val="AngsanaUPC"/>
      <family val="1"/>
      <charset val="222"/>
    </font>
    <font>
      <b/>
      <sz val="16"/>
      <name val="AngsanaUPC"/>
      <family val="1"/>
      <charset val="222"/>
    </font>
    <font>
      <b/>
      <sz val="17"/>
      <name val="Angsana New"/>
      <family val="1"/>
      <charset val="222"/>
    </font>
    <font>
      <b/>
      <sz val="12"/>
      <name val="Angsana New"/>
      <family val="1"/>
      <charset val="222"/>
    </font>
    <font>
      <b/>
      <sz val="20"/>
      <name val="AngsanaUPC"/>
      <family val="1"/>
      <charset val="222"/>
    </font>
    <font>
      <sz val="18"/>
      <name val="AngsanaUPC"/>
      <family val="1"/>
      <charset val="222"/>
    </font>
    <font>
      <sz val="20"/>
      <name val="AngsanaUPC"/>
      <family val="1"/>
      <charset val="222"/>
    </font>
    <font>
      <b/>
      <sz val="14"/>
      <name val="AngsanaUPC"/>
      <family val="1"/>
      <charset val="222"/>
    </font>
    <font>
      <sz val="16"/>
      <name val="Cordia New"/>
      <family val="2"/>
    </font>
    <font>
      <b/>
      <sz val="20"/>
      <color indexed="14"/>
      <name val="AngsanaUPC"/>
      <family val="1"/>
      <charset val="222"/>
    </font>
    <font>
      <sz val="20"/>
      <color indexed="14"/>
      <name val="AngsanaUPC"/>
      <family val="1"/>
      <charset val="222"/>
    </font>
    <font>
      <b/>
      <sz val="22"/>
      <color indexed="14"/>
      <name val="AngsanaUPC"/>
      <family val="1"/>
      <charset val="222"/>
    </font>
    <font>
      <b/>
      <sz val="20"/>
      <color indexed="12"/>
      <name val="AngsanaUPC"/>
      <family val="1"/>
      <charset val="222"/>
    </font>
    <font>
      <sz val="20"/>
      <color indexed="12"/>
      <name val="AngsanaUPC"/>
      <family val="1"/>
      <charset val="222"/>
    </font>
    <font>
      <b/>
      <sz val="18"/>
      <color indexed="12"/>
      <name val="AngsanaUPC"/>
      <family val="1"/>
      <charset val="222"/>
    </font>
    <font>
      <sz val="8"/>
      <name val="Cordia New"/>
      <family val="2"/>
    </font>
    <font>
      <sz val="20"/>
      <color indexed="20"/>
      <name val="AngsanaUPC"/>
      <family val="1"/>
      <charset val="222"/>
    </font>
    <font>
      <sz val="16"/>
      <color indexed="20"/>
      <name val="AngsanaUPC"/>
      <family val="1"/>
      <charset val="222"/>
    </font>
    <font>
      <sz val="20"/>
      <color indexed="16"/>
      <name val="AngsanaUPC"/>
      <family val="1"/>
      <charset val="222"/>
    </font>
    <font>
      <sz val="14"/>
      <name val="Cordia New"/>
      <family val="2"/>
    </font>
    <font>
      <sz val="20"/>
      <name val="AngsanaUPC"/>
      <family val="1"/>
    </font>
    <font>
      <b/>
      <sz val="14"/>
      <name val="Angsana New"/>
      <family val="1"/>
    </font>
    <font>
      <sz val="12"/>
      <color indexed="12"/>
      <name val="AngsanaUPC"/>
      <family val="1"/>
      <charset val="222"/>
    </font>
    <font>
      <b/>
      <sz val="14"/>
      <color indexed="12"/>
      <name val="AngsanaUPC"/>
      <family val="1"/>
      <charset val="222"/>
    </font>
    <font>
      <b/>
      <sz val="22"/>
      <color rgb="FF002060"/>
      <name val="AngsanaUPC"/>
      <family val="1"/>
      <charset val="222"/>
    </font>
    <font>
      <b/>
      <sz val="18"/>
      <color rgb="FF0070C0"/>
      <name val="AngsanaUPC"/>
      <family val="1"/>
      <charset val="222"/>
    </font>
    <font>
      <sz val="16"/>
      <name val="AngsanaUPC"/>
      <family val="1"/>
    </font>
    <font>
      <b/>
      <sz val="16"/>
      <name val="Angsana New"/>
      <family val="1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7" fillId="0" borderId="0"/>
  </cellStyleXfs>
  <cellXfs count="266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1" xfId="0" quotePrefix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/>
    </xf>
    <xf numFmtId="2" fontId="2" fillId="0" borderId="2" xfId="0" applyNumberFormat="1" applyFont="1" applyBorder="1" applyAlignment="1" applyProtection="1">
      <alignment horizontal="center"/>
    </xf>
    <xf numFmtId="187" fontId="2" fillId="0" borderId="2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/>
    </xf>
    <xf numFmtId="2" fontId="2" fillId="0" borderId="0" xfId="0" applyNumberFormat="1" applyFont="1" applyBorder="1" applyAlignment="1" applyProtection="1">
      <alignment horizontal="center"/>
    </xf>
    <xf numFmtId="187" fontId="2" fillId="0" borderId="0" xfId="0" applyNumberFormat="1" applyFont="1" applyBorder="1" applyAlignment="1" applyProtection="1">
      <alignment horizontal="center"/>
    </xf>
    <xf numFmtId="187" fontId="2" fillId="0" borderId="1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4" xfId="0" quotePrefix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quotePrefix="1" applyFont="1" applyBorder="1" applyAlignment="1">
      <alignment horizontal="center"/>
    </xf>
    <xf numFmtId="0" fontId="10" fillId="0" borderId="0" xfId="0" applyFont="1" applyBorder="1" applyAlignment="1" applyProtection="1">
      <alignment horizontal="left" vertic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1" fillId="0" borderId="1" xfId="0" applyFont="1" applyBorder="1"/>
    <xf numFmtId="0" fontId="8" fillId="0" borderId="1" xfId="0" applyFont="1" applyBorder="1"/>
    <xf numFmtId="0" fontId="7" fillId="0" borderId="0" xfId="0" applyFont="1"/>
    <xf numFmtId="0" fontId="2" fillId="0" borderId="4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2" fontId="8" fillId="0" borderId="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6" fontId="4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0" borderId="0" xfId="0" applyFont="1" applyBorder="1" applyAlignment="1" applyProtection="1">
      <alignment horizontal="left" vertical="center"/>
    </xf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 vertical="center"/>
    </xf>
    <xf numFmtId="0" fontId="2" fillId="0" borderId="7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9" fillId="0" borderId="3" xfId="0" applyFont="1" applyBorder="1" applyAlignment="1">
      <alignment horizontal="center"/>
    </xf>
    <xf numFmtId="2" fontId="2" fillId="0" borderId="4" xfId="0" applyNumberFormat="1" applyFont="1" applyBorder="1" applyAlignment="1" applyProtection="1">
      <alignment horizontal="center"/>
    </xf>
    <xf numFmtId="2" fontId="1" fillId="0" borderId="11" xfId="0" applyNumberFormat="1" applyFont="1" applyBorder="1" applyAlignment="1" applyProtection="1">
      <alignment horizontal="center"/>
    </xf>
    <xf numFmtId="0" fontId="16" fillId="0" borderId="0" xfId="0" applyFont="1" applyAlignment="1">
      <alignment horizontal="center"/>
    </xf>
    <xf numFmtId="0" fontId="8" fillId="0" borderId="0" xfId="0" applyFont="1" applyAlignment="1"/>
    <xf numFmtId="2" fontId="8" fillId="0" borderId="1" xfId="0" applyNumberFormat="1" applyFont="1" applyBorder="1" applyAlignment="1" applyProtection="1">
      <alignment horizontal="center"/>
    </xf>
    <xf numFmtId="2" fontId="1" fillId="0" borderId="25" xfId="0" applyNumberFormat="1" applyFont="1" applyBorder="1" applyAlignment="1" applyProtection="1">
      <alignment horizontal="center"/>
    </xf>
    <xf numFmtId="0" fontId="1" fillId="4" borderId="0" xfId="0" applyFont="1" applyFill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5" fillId="0" borderId="24" xfId="0" applyFont="1" applyBorder="1" applyAlignment="1">
      <alignment horizontal="center"/>
    </xf>
    <xf numFmtId="0" fontId="25" fillId="0" borderId="24" xfId="0" applyFont="1" applyBorder="1" applyAlignment="1">
      <alignment horizontal="left"/>
    </xf>
    <xf numFmtId="0" fontId="25" fillId="0" borderId="12" xfId="0" applyFont="1" applyBorder="1" applyAlignment="1">
      <alignment horizontal="center"/>
    </xf>
    <xf numFmtId="0" fontId="2" fillId="0" borderId="17" xfId="0" applyFont="1" applyBorder="1" applyAlignment="1" applyProtection="1">
      <alignment horizontal="center"/>
    </xf>
    <xf numFmtId="0" fontId="8" fillId="0" borderId="33" xfId="0" applyFont="1" applyBorder="1" applyAlignment="1"/>
    <xf numFmtId="0" fontId="8" fillId="0" borderId="10" xfId="0" applyFont="1" applyBorder="1" applyAlignment="1"/>
    <xf numFmtId="0" fontId="8" fillId="0" borderId="0" xfId="0" applyFont="1" applyAlignment="1">
      <alignment horizontal="center"/>
    </xf>
    <xf numFmtId="0" fontId="8" fillId="0" borderId="6" xfId="0" applyFont="1" applyBorder="1" applyAlignment="1"/>
    <xf numFmtId="0" fontId="8" fillId="0" borderId="6" xfId="0" applyFont="1" applyBorder="1" applyAlignment="1">
      <alignment horizontal="right" vertical="center"/>
    </xf>
    <xf numFmtId="0" fontId="16" fillId="0" borderId="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Border="1" applyAlignment="1" applyProtection="1">
      <alignment horizontal="center" vertical="center"/>
    </xf>
    <xf numFmtId="0" fontId="8" fillId="0" borderId="0" xfId="0" applyFont="1" applyAlignment="1">
      <alignment horizontal="right"/>
    </xf>
    <xf numFmtId="0" fontId="1" fillId="4" borderId="0" xfId="0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" fontId="28" fillId="0" borderId="1" xfId="1" applyNumberFormat="1" applyFont="1" applyFill="1" applyBorder="1" applyAlignment="1">
      <alignment horizontal="center" vertical="center"/>
    </xf>
    <xf numFmtId="1" fontId="28" fillId="0" borderId="10" xfId="1" applyNumberFormat="1" applyFont="1" applyFill="1" applyBorder="1" applyAlignment="1">
      <alignment horizontal="center" vertical="center"/>
    </xf>
    <xf numFmtId="1" fontId="28" fillId="0" borderId="6" xfId="1" applyNumberFormat="1" applyFont="1" applyFill="1" applyBorder="1" applyAlignment="1">
      <alignment horizontal="center" vertical="center"/>
    </xf>
    <xf numFmtId="0" fontId="25" fillId="0" borderId="51" xfId="0" applyFont="1" applyBorder="1" applyAlignment="1">
      <alignment horizontal="center"/>
    </xf>
    <xf numFmtId="0" fontId="20" fillId="2" borderId="48" xfId="0" applyFont="1" applyFill="1" applyBorder="1" applyAlignment="1">
      <alignment horizontal="center"/>
    </xf>
    <xf numFmtId="0" fontId="29" fillId="6" borderId="11" xfId="0" applyFont="1" applyFill="1" applyBorder="1" applyAlignment="1" applyProtection="1">
      <alignment horizontal="center"/>
    </xf>
    <xf numFmtId="0" fontId="29" fillId="6" borderId="12" xfId="0" applyFont="1" applyFill="1" applyBorder="1" applyAlignment="1" applyProtection="1">
      <alignment horizontal="center"/>
    </xf>
    <xf numFmtId="1" fontId="28" fillId="7" borderId="15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2" borderId="49" xfId="0" applyFont="1" applyFill="1" applyBorder="1" applyAlignment="1">
      <alignment horizontal="center" vertical="center"/>
    </xf>
    <xf numFmtId="0" fontId="21" fillId="2" borderId="26" xfId="0" applyFont="1" applyFill="1" applyBorder="1" applyAlignment="1">
      <alignment horizontal="center" vertical="center"/>
    </xf>
    <xf numFmtId="0" fontId="21" fillId="2" borderId="30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0" fontId="20" fillId="2" borderId="24" xfId="0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/>
    </xf>
    <xf numFmtId="0" fontId="30" fillId="4" borderId="26" xfId="0" applyFont="1" applyFill="1" applyBorder="1" applyAlignment="1">
      <alignment horizontal="center" vertical="center"/>
    </xf>
    <xf numFmtId="0" fontId="12" fillId="3" borderId="31" xfId="0" applyFont="1" applyFill="1" applyBorder="1" applyAlignment="1">
      <alignment horizontal="center" vertical="center"/>
    </xf>
    <xf numFmtId="0" fontId="31" fillId="4" borderId="2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1" fillId="7" borderId="21" xfId="0" applyFont="1" applyFill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17" fillId="4" borderId="21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7" fillId="4" borderId="19" xfId="0" applyFont="1" applyFill="1" applyBorder="1" applyAlignment="1">
      <alignment horizontal="center" vertical="center"/>
    </xf>
    <xf numFmtId="0" fontId="21" fillId="7" borderId="15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1" fillId="7" borderId="50" xfId="0" applyFont="1" applyFill="1" applyBorder="1" applyAlignment="1">
      <alignment horizontal="center" vertical="center"/>
    </xf>
    <xf numFmtId="0" fontId="21" fillId="7" borderId="16" xfId="0" applyFont="1" applyFill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8" fillId="4" borderId="15" xfId="0" applyFont="1" applyFill="1" applyBorder="1" applyAlignment="1">
      <alignment horizontal="center" vertical="center"/>
    </xf>
    <xf numFmtId="1" fontId="18" fillId="4" borderId="15" xfId="0" applyNumberFormat="1" applyFont="1" applyFill="1" applyBorder="1" applyAlignment="1">
      <alignment horizontal="center" vertical="center"/>
    </xf>
    <xf numFmtId="0" fontId="18" fillId="4" borderId="16" xfId="0" applyFont="1" applyFill="1" applyBorder="1" applyAlignment="1">
      <alignment horizontal="center" vertical="center"/>
    </xf>
    <xf numFmtId="0" fontId="4" fillId="0" borderId="8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29" xfId="0" applyFont="1" applyBorder="1" applyAlignment="1" applyProtection="1">
      <alignment horizontal="center"/>
    </xf>
    <xf numFmtId="0" fontId="9" fillId="0" borderId="1" xfId="0" applyFont="1" applyBorder="1" applyAlignment="1">
      <alignment vertical="center"/>
    </xf>
    <xf numFmtId="0" fontId="0" fillId="0" borderId="1" xfId="0" applyBorder="1"/>
    <xf numFmtId="1" fontId="4" fillId="0" borderId="1" xfId="0" applyNumberFormat="1" applyFont="1" applyBorder="1" applyAlignment="1">
      <alignment horizontal="center"/>
    </xf>
    <xf numFmtId="0" fontId="8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left" vertical="center"/>
    </xf>
    <xf numFmtId="0" fontId="8" fillId="0" borderId="17" xfId="0" applyFont="1" applyBorder="1" applyAlignment="1" applyProtection="1">
      <alignment horizontal="center" vertical="center"/>
    </xf>
    <xf numFmtId="0" fontId="8" fillId="6" borderId="34" xfId="0" applyFont="1" applyFill="1" applyBorder="1" applyAlignment="1" applyProtection="1">
      <alignment horizontal="center" vertical="center"/>
    </xf>
    <xf numFmtId="0" fontId="8" fillId="5" borderId="1" xfId="0" applyFont="1" applyFill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0" fontId="8" fillId="0" borderId="1" xfId="0" applyFont="1" applyBorder="1" applyAlignment="1">
      <alignment horizontal="left" vertical="center"/>
    </xf>
    <xf numFmtId="0" fontId="6" fillId="5" borderId="0" xfId="0" applyFont="1" applyFill="1" applyAlignment="1"/>
    <xf numFmtId="0" fontId="16" fillId="0" borderId="0" xfId="1" applyFont="1" applyBorder="1"/>
    <xf numFmtId="0" fontId="34" fillId="0" borderId="33" xfId="1" applyFont="1" applyBorder="1" applyAlignment="1">
      <alignment horizontal="right" vertical="center"/>
    </xf>
    <xf numFmtId="0" fontId="8" fillId="5" borderId="10" xfId="0" applyFont="1" applyFill="1" applyBorder="1" applyAlignment="1" applyProtection="1">
      <alignment horizontal="center" vertical="center"/>
    </xf>
    <xf numFmtId="0" fontId="8" fillId="6" borderId="21" xfId="0" applyFont="1" applyFill="1" applyBorder="1" applyAlignment="1" applyProtection="1">
      <alignment horizontal="center" vertical="center"/>
    </xf>
    <xf numFmtId="0" fontId="29" fillId="0" borderId="6" xfId="0" applyFont="1" applyBorder="1" applyAlignment="1" applyProtection="1">
      <alignment horizontal="center" vertical="center"/>
    </xf>
    <xf numFmtId="0" fontId="35" fillId="6" borderId="32" xfId="0" applyFont="1" applyFill="1" applyBorder="1" applyAlignment="1" applyProtection="1">
      <alignment horizontal="center" vertical="center"/>
    </xf>
    <xf numFmtId="0" fontId="35" fillId="6" borderId="20" xfId="0" applyFont="1" applyFill="1" applyBorder="1" applyAlignment="1" applyProtection="1">
      <alignment horizontal="center" vertical="center"/>
    </xf>
    <xf numFmtId="0" fontId="29" fillId="0" borderId="7" xfId="0" applyFont="1" applyBorder="1" applyAlignment="1" applyProtection="1">
      <alignment horizontal="center" vertical="center"/>
    </xf>
    <xf numFmtId="0" fontId="29" fillId="0" borderId="1" xfId="0" applyFont="1" applyBorder="1" applyAlignment="1" applyProtection="1">
      <alignment horizontal="center" vertical="center"/>
    </xf>
    <xf numFmtId="0" fontId="29" fillId="0" borderId="6" xfId="0" applyFont="1" applyBorder="1" applyAlignment="1" applyProtection="1">
      <alignment horizontal="center"/>
    </xf>
    <xf numFmtId="1" fontId="29" fillId="0" borderId="11" xfId="0" applyNumberFormat="1" applyFont="1" applyBorder="1" applyAlignment="1" applyProtection="1">
      <alignment horizontal="center" vertical="center"/>
    </xf>
    <xf numFmtId="2" fontId="29" fillId="0" borderId="24" xfId="0" applyNumberFormat="1" applyFont="1" applyBorder="1" applyAlignment="1" applyProtection="1">
      <alignment horizontal="center" vertical="center"/>
    </xf>
    <xf numFmtId="2" fontId="29" fillId="0" borderId="30" xfId="0" applyNumberFormat="1" applyFont="1" applyBorder="1" applyAlignment="1" applyProtection="1">
      <alignment horizontal="center"/>
    </xf>
    <xf numFmtId="2" fontId="29" fillId="0" borderId="10" xfId="0" applyNumberFormat="1" applyFont="1" applyBorder="1" applyAlignment="1" applyProtection="1">
      <alignment horizontal="center"/>
    </xf>
    <xf numFmtId="2" fontId="29" fillId="0" borderId="1" xfId="0" applyNumberFormat="1" applyFont="1" applyBorder="1" applyAlignment="1" applyProtection="1">
      <alignment horizontal="center"/>
    </xf>
    <xf numFmtId="0" fontId="21" fillId="2" borderId="21" xfId="0" applyFont="1" applyFill="1" applyBorder="1" applyAlignment="1" applyProtection="1">
      <alignment horizontal="center" vertical="center"/>
    </xf>
    <xf numFmtId="0" fontId="21" fillId="2" borderId="15" xfId="0" applyFont="1" applyFill="1" applyBorder="1" applyAlignment="1" applyProtection="1">
      <alignment horizontal="center" vertical="center"/>
    </xf>
    <xf numFmtId="0" fontId="21" fillId="2" borderId="16" xfId="0" applyFont="1" applyFill="1" applyBorder="1" applyAlignment="1" applyProtection="1">
      <alignment horizontal="center" vertical="center"/>
    </xf>
    <xf numFmtId="0" fontId="34" fillId="0" borderId="6" xfId="1" applyFont="1" applyBorder="1" applyAlignment="1">
      <alignment horizontal="center"/>
    </xf>
    <xf numFmtId="0" fontId="34" fillId="0" borderId="33" xfId="1" applyFont="1" applyBorder="1" applyAlignment="1">
      <alignment horizontal="center"/>
    </xf>
    <xf numFmtId="0" fontId="34" fillId="0" borderId="10" xfId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4" fillId="0" borderId="6" xfId="1" applyFont="1" applyBorder="1" applyAlignment="1">
      <alignment horizontal="center" vertical="center"/>
    </xf>
    <xf numFmtId="0" fontId="34" fillId="0" borderId="33" xfId="1" applyFont="1" applyBorder="1" applyAlignment="1">
      <alignment horizontal="center" vertical="center"/>
    </xf>
    <xf numFmtId="0" fontId="34" fillId="0" borderId="10" xfId="1" applyFont="1" applyBorder="1" applyAlignment="1">
      <alignment horizontal="center" vertical="center"/>
    </xf>
    <xf numFmtId="0" fontId="34" fillId="0" borderId="1" xfId="0" applyFont="1" applyBorder="1" applyAlignment="1">
      <alignment horizontal="center"/>
    </xf>
    <xf numFmtId="0" fontId="8" fillId="0" borderId="6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33" xfId="0" applyFont="1" applyFill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33" fillId="2" borderId="49" xfId="0" applyFont="1" applyFill="1" applyBorder="1" applyAlignment="1">
      <alignment horizontal="center" vertical="center"/>
    </xf>
    <xf numFmtId="0" fontId="33" fillId="2" borderId="31" xfId="0" applyFont="1" applyFill="1" applyBorder="1" applyAlignment="1">
      <alignment horizontal="center" vertical="center"/>
    </xf>
    <xf numFmtId="0" fontId="33" fillId="2" borderId="30" xfId="0" applyFont="1" applyFill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32" fillId="8" borderId="49" xfId="0" applyFont="1" applyFill="1" applyBorder="1" applyAlignment="1">
      <alignment horizontal="center" vertical="center"/>
    </xf>
    <xf numFmtId="0" fontId="32" fillId="8" borderId="31" xfId="0" applyFont="1" applyFill="1" applyBorder="1" applyAlignment="1">
      <alignment horizontal="center" vertical="center"/>
    </xf>
    <xf numFmtId="0" fontId="32" fillId="8" borderId="3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24" fillId="0" borderId="38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7" fillId="4" borderId="34" xfId="0" applyFont="1" applyFill="1" applyBorder="1" applyAlignment="1">
      <alignment horizontal="center" vertical="center"/>
    </xf>
    <xf numFmtId="0" fontId="17" fillId="4" borderId="35" xfId="0" applyFont="1" applyFill="1" applyBorder="1" applyAlignment="1">
      <alignment horizontal="center" vertical="center"/>
    </xf>
    <xf numFmtId="0" fontId="17" fillId="4" borderId="36" xfId="0" applyFont="1" applyFill="1" applyBorder="1" applyAlignment="1">
      <alignment horizontal="center" vertical="center"/>
    </xf>
    <xf numFmtId="0" fontId="17" fillId="4" borderId="22" xfId="0" applyFont="1" applyFill="1" applyBorder="1" applyAlignment="1">
      <alignment horizontal="center" vertical="center"/>
    </xf>
    <xf numFmtId="0" fontId="20" fillId="2" borderId="42" xfId="0" applyFont="1" applyFill="1" applyBorder="1" applyAlignment="1">
      <alignment horizontal="center"/>
    </xf>
    <xf numFmtId="0" fontId="20" fillId="2" borderId="33" xfId="0" applyFont="1" applyFill="1" applyBorder="1" applyAlignment="1">
      <alignment horizontal="center"/>
    </xf>
    <xf numFmtId="0" fontId="20" fillId="2" borderId="43" xfId="0" applyFont="1" applyFill="1" applyBorder="1" applyAlignment="1">
      <alignment horizontal="center"/>
    </xf>
    <xf numFmtId="0" fontId="24" fillId="0" borderId="33" xfId="0" applyFont="1" applyBorder="1" applyAlignment="1">
      <alignment horizontal="center"/>
    </xf>
    <xf numFmtId="0" fontId="24" fillId="0" borderId="43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20" fillId="2" borderId="32" xfId="0" applyFont="1" applyFill="1" applyBorder="1" applyAlignment="1">
      <alignment horizontal="center"/>
    </xf>
    <xf numFmtId="0" fontId="20" fillId="2" borderId="18" xfId="0" applyFont="1" applyFill="1" applyBorder="1" applyAlignment="1">
      <alignment horizontal="center"/>
    </xf>
    <xf numFmtId="0" fontId="22" fillId="2" borderId="39" xfId="0" applyFont="1" applyFill="1" applyBorder="1" applyAlignment="1">
      <alignment horizontal="center" vertical="center"/>
    </xf>
    <xf numFmtId="0" fontId="22" fillId="2" borderId="40" xfId="0" applyFont="1" applyFill="1" applyBorder="1" applyAlignment="1">
      <alignment horizontal="center" vertical="center"/>
    </xf>
    <xf numFmtId="0" fontId="22" fillId="2" borderId="41" xfId="0" applyFont="1" applyFill="1" applyBorder="1" applyAlignment="1">
      <alignment horizontal="center" vertical="center"/>
    </xf>
    <xf numFmtId="0" fontId="20" fillId="2" borderId="45" xfId="0" applyFont="1" applyFill="1" applyBorder="1" applyAlignment="1">
      <alignment horizontal="center"/>
    </xf>
    <xf numFmtId="0" fontId="20" fillId="2" borderId="46" xfId="0" applyFont="1" applyFill="1" applyBorder="1" applyAlignment="1">
      <alignment horizontal="center"/>
    </xf>
    <xf numFmtId="0" fontId="20" fillId="2" borderId="47" xfId="0" applyFont="1" applyFill="1" applyBorder="1" applyAlignment="1">
      <alignment horizontal="center"/>
    </xf>
    <xf numFmtId="0" fontId="24" fillId="0" borderId="46" xfId="0" applyFont="1" applyBorder="1" applyAlignment="1">
      <alignment horizontal="center"/>
    </xf>
    <xf numFmtId="0" fontId="24" fillId="0" borderId="4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8" fillId="3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15" fillId="0" borderId="6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1" fillId="0" borderId="0" xfId="0" applyFont="1" applyBorder="1" applyAlignment="1" applyProtection="1">
      <alignment horizontal="center" vertical="center"/>
    </xf>
    <xf numFmtId="0" fontId="0" fillId="0" borderId="44" xfId="0" applyBorder="1" applyAlignment="1"/>
    <xf numFmtId="0" fontId="0" fillId="0" borderId="0" xfId="0" applyBorder="1" applyAlignment="1"/>
    <xf numFmtId="0" fontId="13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44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4" borderId="0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vertical="center"/>
    </xf>
    <xf numFmtId="0" fontId="6" fillId="4" borderId="0" xfId="0" applyFont="1" applyFill="1" applyAlignment="1">
      <alignment horizont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6" fillId="2" borderId="0" xfId="0" applyFont="1" applyFill="1" applyAlignment="1">
      <alignment horizontal="center"/>
    </xf>
    <xf numFmtId="0" fontId="29" fillId="0" borderId="6" xfId="0" applyFont="1" applyBorder="1" applyAlignment="1" applyProtection="1">
      <alignment horizontal="center" vertical="center"/>
    </xf>
    <xf numFmtId="0" fontId="29" fillId="0" borderId="10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8" fillId="0" borderId="0" xfId="0" applyFont="1" applyAlignment="1">
      <alignment horizontal="right"/>
    </xf>
  </cellXfs>
  <cellStyles count="2">
    <cellStyle name="Normal" xfId="0" builtinId="0"/>
    <cellStyle name="ปกติ_รายชื่อ50 ตัดเกรด  คำนวณเกรดลงปพ.5" xfId="1"/>
  </cellStyles>
  <dxfs count="0"/>
  <tableStyles count="0" defaultTableStyle="TableStyleMedium9" defaultPivotStyle="PivotStyleLight16"/>
  <colors>
    <mruColors>
      <color rgb="FF99FFCC"/>
      <color rgb="FF00CC99"/>
      <color rgb="FF00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21762349799733"/>
          <c:y val="8.1218374764998866E-2"/>
          <c:w val="0.81308411214953269"/>
          <c:h val="0.6979704081367089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1400" b="0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'ปริ้น เคมีว30221'!$AF$35:$AF$42</c:f>
              <c:numCache>
                <c:formatCode>0.0</c:formatCode>
                <c:ptCount val="8"/>
                <c:pt idx="0">
                  <c:v>0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</c:numCache>
            </c:numRef>
          </c:cat>
          <c:val>
            <c:numRef>
              <c:f>'ปริ้น เคมีว30221'!$AG$35:$AG$42</c:f>
              <c:numCache>
                <c:formatCode>0.00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1.4925373134328359</c:v>
                </c:pt>
                <c:pt idx="3" formatCode="0.0">
                  <c:v>2.9850746268656718</c:v>
                </c:pt>
                <c:pt idx="4">
                  <c:v>17.910447761194028</c:v>
                </c:pt>
                <c:pt idx="5">
                  <c:v>23.880597014925375</c:v>
                </c:pt>
                <c:pt idx="6">
                  <c:v>44.776119402985074</c:v>
                </c:pt>
                <c:pt idx="7">
                  <c:v>8.9552238805970141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175424"/>
        <c:axId val="95176960"/>
      </c:barChart>
      <c:catAx>
        <c:axId val="95175424"/>
        <c:scaling>
          <c:orientation val="minMax"/>
        </c:scaling>
        <c:delete val="0"/>
        <c:axPos val="b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th-TH"/>
          </a:p>
        </c:txPr>
        <c:crossAx val="95176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51769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_ ;\-#,##0.0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th-TH"/>
          </a:p>
        </c:txPr>
        <c:crossAx val="951754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3956043956044"/>
          <c:y val="6.5510720569003963E-2"/>
          <c:w val="0.88049450549450547"/>
          <c:h val="0.7707143596353407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'ปริ้น เคมีว30221'!$AD$34:$AD$57</c:f>
              <c:str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strCache>
            </c:strRef>
          </c:cat>
          <c:val>
            <c:numRef>
              <c:f>'ปริ้น เคมีว30221'!$AE$34:$AE$57</c:f>
              <c:numCache>
                <c:formatCode>0.00</c:formatCode>
                <c:ptCount val="24"/>
                <c:pt idx="0">
                  <c:v>98.717948717948715</c:v>
                </c:pt>
                <c:pt idx="1">
                  <c:v>96.15384615384616</c:v>
                </c:pt>
                <c:pt idx="2">
                  <c:v>92.307692307692307</c:v>
                </c:pt>
                <c:pt idx="3">
                  <c:v>96.15384615384616</c:v>
                </c:pt>
                <c:pt idx="4">
                  <c:v>94.871794871794876</c:v>
                </c:pt>
                <c:pt idx="5">
                  <c:v>92.307692307692307</c:v>
                </c:pt>
                <c:pt idx="6">
                  <c:v>96.15384615384616</c:v>
                </c:pt>
                <c:pt idx="7">
                  <c:v>96.15384615384616</c:v>
                </c:pt>
                <c:pt idx="8">
                  <c:v>93.589743589743591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3056"/>
        <c:axId val="95214976"/>
      </c:lineChart>
      <c:catAx>
        <c:axId val="95213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ngsana New"/>
                <a:ea typeface="Angsana New"/>
                <a:cs typeface="Angsana New"/>
              </a:defRPr>
            </a:pPr>
            <a:endParaRPr lang="th-TH"/>
          </a:p>
        </c:txPr>
        <c:crossAx val="95214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52149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ngsana New"/>
                <a:ea typeface="Angsana New"/>
                <a:cs typeface="Angsana New"/>
              </a:defRPr>
            </a:pPr>
            <a:endParaRPr lang="th-TH"/>
          </a:p>
        </c:txPr>
        <c:crossAx val="9521305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h-TH"/>
    </a:p>
  </c:txPr>
  <c:printSettings>
    <c:headerFooter alignWithMargins="0"/>
    <c:pageMargins b="1" l="0.75" r="0.75" t="1" header="0.5" footer="0.5"/>
    <c:pageSetup paperSize="9" orientation="landscape" horizontalDpi="1200" verticalDpi="1200"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476250</xdr:colOff>
      <xdr:row>0</xdr:row>
      <xdr:rowOff>247650</xdr:rowOff>
    </xdr:from>
    <xdr:to>
      <xdr:col>20</xdr:col>
      <xdr:colOff>504825</xdr:colOff>
      <xdr:row>1</xdr:row>
      <xdr:rowOff>276225</xdr:rowOff>
    </xdr:to>
    <xdr:sp macro="" textlink="">
      <xdr:nvSpPr>
        <xdr:cNvPr id="2" name="TextBox 1"/>
        <xdr:cNvSpPr txBox="1"/>
      </xdr:nvSpPr>
      <xdr:spPr>
        <a:xfrm>
          <a:off x="7924800" y="247650"/>
          <a:ext cx="1857375" cy="495300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800" b="1">
              <a:solidFill>
                <a:srgbClr val="C00000"/>
              </a:solidFill>
              <a:latin typeface="AngsanaUPC" pitchFamily="18" charset="-34"/>
              <a:cs typeface="AngsanaUPC" pitchFamily="18" charset="-34"/>
            </a:rPr>
            <a:t>กรอกข้อมูลพื้นฐานให้ครบ</a:t>
          </a:r>
        </a:p>
      </xdr:txBody>
    </xdr:sp>
    <xdr:clientData/>
  </xdr:twoCellAnchor>
  <xdr:twoCellAnchor>
    <xdr:from>
      <xdr:col>18</xdr:col>
      <xdr:colOff>476250</xdr:colOff>
      <xdr:row>32</xdr:row>
      <xdr:rowOff>247649</xdr:rowOff>
    </xdr:from>
    <xdr:to>
      <xdr:col>21</xdr:col>
      <xdr:colOff>504825</xdr:colOff>
      <xdr:row>34</xdr:row>
      <xdr:rowOff>142874</xdr:rowOff>
    </xdr:to>
    <xdr:sp macro="" textlink="">
      <xdr:nvSpPr>
        <xdr:cNvPr id="3" name="TextBox 2"/>
        <xdr:cNvSpPr txBox="1"/>
      </xdr:nvSpPr>
      <xdr:spPr>
        <a:xfrm>
          <a:off x="8534400" y="10915649"/>
          <a:ext cx="1857375" cy="523875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800" b="1">
              <a:solidFill>
                <a:srgbClr val="C00000"/>
              </a:solidFill>
              <a:latin typeface="AngsanaUPC" pitchFamily="18" charset="-34"/>
              <a:cs typeface="AngsanaUPC" pitchFamily="18" charset="-34"/>
            </a:rPr>
            <a:t>กรอกข้อมูลพื้นฐานให้ครบ</a:t>
          </a:r>
        </a:p>
      </xdr:txBody>
    </xdr:sp>
    <xdr:clientData/>
  </xdr:twoCellAnchor>
  <xdr:twoCellAnchor>
    <xdr:from>
      <xdr:col>17</xdr:col>
      <xdr:colOff>600075</xdr:colOff>
      <xdr:row>66</xdr:row>
      <xdr:rowOff>47625</xdr:rowOff>
    </xdr:from>
    <xdr:to>
      <xdr:col>21</xdr:col>
      <xdr:colOff>19050</xdr:colOff>
      <xdr:row>68</xdr:row>
      <xdr:rowOff>0</xdr:rowOff>
    </xdr:to>
    <xdr:sp macro="" textlink="">
      <xdr:nvSpPr>
        <xdr:cNvPr id="4" name="TextBox 3"/>
        <xdr:cNvSpPr txBox="1"/>
      </xdr:nvSpPr>
      <xdr:spPr>
        <a:xfrm>
          <a:off x="8048625" y="20802600"/>
          <a:ext cx="1857375" cy="552450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800" b="1">
              <a:solidFill>
                <a:srgbClr val="C00000"/>
              </a:solidFill>
              <a:latin typeface="AngsanaUPC" pitchFamily="18" charset="-34"/>
              <a:cs typeface="AngsanaUPC" pitchFamily="18" charset="-34"/>
            </a:rPr>
            <a:t>กรอกข้อมูลพื้นฐานให้ครบ</a:t>
          </a:r>
        </a:p>
      </xdr:txBody>
    </xdr:sp>
    <xdr:clientData/>
  </xdr:twoCellAnchor>
  <xdr:twoCellAnchor>
    <xdr:from>
      <xdr:col>17</xdr:col>
      <xdr:colOff>219074</xdr:colOff>
      <xdr:row>33</xdr:row>
      <xdr:rowOff>9525</xdr:rowOff>
    </xdr:from>
    <xdr:to>
      <xdr:col>18</xdr:col>
      <xdr:colOff>466724</xdr:colOff>
      <xdr:row>34</xdr:row>
      <xdr:rowOff>66675</xdr:rowOff>
    </xdr:to>
    <xdr:sp macro="" textlink="">
      <xdr:nvSpPr>
        <xdr:cNvPr id="7" name="ลูกศรขวา 6"/>
        <xdr:cNvSpPr/>
      </xdr:nvSpPr>
      <xdr:spPr bwMode="auto">
        <a:xfrm flipH="1">
          <a:off x="7667624" y="11010900"/>
          <a:ext cx="857250" cy="352425"/>
        </a:xfrm>
        <a:prstGeom prst="rightArrow">
          <a:avLst/>
        </a:prstGeom>
        <a:solidFill>
          <a:schemeClr val="accent2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th-TH" sz="1100"/>
        </a:p>
      </xdr:txBody>
    </xdr:sp>
    <xdr:clientData/>
  </xdr:twoCellAnchor>
  <xdr:twoCellAnchor>
    <xdr:from>
      <xdr:col>16</xdr:col>
      <xdr:colOff>209550</xdr:colOff>
      <xdr:row>0</xdr:row>
      <xdr:rowOff>323850</xdr:rowOff>
    </xdr:from>
    <xdr:to>
      <xdr:col>17</xdr:col>
      <xdr:colOff>457200</xdr:colOff>
      <xdr:row>1</xdr:row>
      <xdr:rowOff>209550</xdr:rowOff>
    </xdr:to>
    <xdr:sp macro="" textlink="">
      <xdr:nvSpPr>
        <xdr:cNvPr id="8" name="ลูกศรขวา 7"/>
        <xdr:cNvSpPr/>
      </xdr:nvSpPr>
      <xdr:spPr bwMode="auto">
        <a:xfrm flipH="1">
          <a:off x="7048500" y="323850"/>
          <a:ext cx="857250" cy="352425"/>
        </a:xfrm>
        <a:prstGeom prst="rightArrow">
          <a:avLst/>
        </a:prstGeom>
        <a:solidFill>
          <a:schemeClr val="accent2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th-TH" sz="1100"/>
        </a:p>
      </xdr:txBody>
    </xdr:sp>
    <xdr:clientData/>
  </xdr:twoCellAnchor>
  <xdr:twoCellAnchor>
    <xdr:from>
      <xdr:col>16</xdr:col>
      <xdr:colOff>361950</xdr:colOff>
      <xdr:row>66</xdr:row>
      <xdr:rowOff>133350</xdr:rowOff>
    </xdr:from>
    <xdr:to>
      <xdr:col>18</xdr:col>
      <xdr:colOff>0</xdr:colOff>
      <xdr:row>67</xdr:row>
      <xdr:rowOff>190500</xdr:rowOff>
    </xdr:to>
    <xdr:sp macro="" textlink="">
      <xdr:nvSpPr>
        <xdr:cNvPr id="9" name="ลูกศรขวา 8"/>
        <xdr:cNvSpPr/>
      </xdr:nvSpPr>
      <xdr:spPr bwMode="auto">
        <a:xfrm flipH="1">
          <a:off x="7200900" y="20888325"/>
          <a:ext cx="857250" cy="352425"/>
        </a:xfrm>
        <a:prstGeom prst="rightArrow">
          <a:avLst/>
        </a:prstGeom>
        <a:solidFill>
          <a:schemeClr val="accent2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th-TH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19</xdr:row>
      <xdr:rowOff>123825</xdr:rowOff>
    </xdr:from>
    <xdr:to>
      <xdr:col>16</xdr:col>
      <xdr:colOff>419100</xdr:colOff>
      <xdr:row>32</xdr:row>
      <xdr:rowOff>0</xdr:rowOff>
    </xdr:to>
    <xdr:graphicFrame macro="">
      <xdr:nvGraphicFramePr>
        <xdr:cNvPr id="82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200025</xdr:colOff>
      <xdr:row>4</xdr:row>
      <xdr:rowOff>142875</xdr:rowOff>
    </xdr:from>
    <xdr:to>
      <xdr:col>15</xdr:col>
      <xdr:colOff>314325</xdr:colOff>
      <xdr:row>4</xdr:row>
      <xdr:rowOff>142875</xdr:rowOff>
    </xdr:to>
    <xdr:sp macro="" textlink="">
      <xdr:nvSpPr>
        <xdr:cNvPr id="8283" name="Line 3"/>
        <xdr:cNvSpPr>
          <a:spLocks noChangeShapeType="1"/>
        </xdr:cNvSpPr>
      </xdr:nvSpPr>
      <xdr:spPr bwMode="auto">
        <a:xfrm>
          <a:off x="6410325" y="1476375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33</xdr:row>
      <xdr:rowOff>28575</xdr:rowOff>
    </xdr:from>
    <xdr:to>
      <xdr:col>39</xdr:col>
      <xdr:colOff>596900</xdr:colOff>
      <xdr:row>66</xdr:row>
      <xdr:rowOff>279400</xdr:rowOff>
    </xdr:to>
    <xdr:sp macro="" textlink="">
      <xdr:nvSpPr>
        <xdr:cNvPr id="8284" name="Rectangle 4"/>
        <xdr:cNvSpPr>
          <a:spLocks noChangeArrowheads="1"/>
        </xdr:cNvSpPr>
      </xdr:nvSpPr>
      <xdr:spPr bwMode="auto">
        <a:xfrm>
          <a:off x="14338300" y="10099675"/>
          <a:ext cx="6743700" cy="99536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66675</xdr:colOff>
      <xdr:row>39</xdr:row>
      <xdr:rowOff>152400</xdr:rowOff>
    </xdr:from>
    <xdr:to>
      <xdr:col>28</xdr:col>
      <xdr:colOff>304800</xdr:colOff>
      <xdr:row>66</xdr:row>
      <xdr:rowOff>76200</xdr:rowOff>
    </xdr:to>
    <xdr:graphicFrame macro="">
      <xdr:nvGraphicFramePr>
        <xdr:cNvPr id="828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R79"/>
  <sheetViews>
    <sheetView showGridLines="0" tabSelected="1" topLeftCell="A31" workbookViewId="0">
      <selection activeCell="V39" sqref="V39"/>
    </sheetView>
  </sheetViews>
  <sheetFormatPr defaultRowHeight="21.75" x14ac:dyDescent="0.5"/>
  <cols>
    <col min="1" max="1" width="7.140625" customWidth="1"/>
    <col min="2" max="2" width="13.140625" customWidth="1"/>
    <col min="4" max="13" width="5.7109375" customWidth="1"/>
    <col min="14" max="14" width="6.42578125" customWidth="1"/>
    <col min="15" max="15" width="5.7109375" hidden="1" customWidth="1"/>
    <col min="16" max="16" width="6.7109375" customWidth="1"/>
  </cols>
  <sheetData>
    <row r="1" spans="1:17" ht="36.75" customHeight="1" thickBot="1" x14ac:dyDescent="0.55000000000000004">
      <c r="A1" s="187" t="s">
        <v>122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</row>
    <row r="2" spans="1:17" ht="29.25" x14ac:dyDescent="0.6">
      <c r="A2" s="1"/>
      <c r="B2" s="205" t="s">
        <v>76</v>
      </c>
      <c r="C2" s="206"/>
      <c r="D2" s="207"/>
      <c r="E2" s="208" t="s">
        <v>62</v>
      </c>
      <c r="F2" s="208"/>
      <c r="G2" s="208"/>
      <c r="H2" s="208"/>
      <c r="I2" s="208"/>
      <c r="J2" s="208"/>
      <c r="K2" s="208"/>
      <c r="L2" s="208"/>
      <c r="M2" s="208"/>
      <c r="N2" s="209"/>
      <c r="O2" s="1"/>
      <c r="P2" s="1"/>
      <c r="Q2" s="1"/>
    </row>
    <row r="3" spans="1:17" ht="29.25" x14ac:dyDescent="0.6">
      <c r="A3" s="1"/>
      <c r="B3" s="193" t="s">
        <v>77</v>
      </c>
      <c r="C3" s="194"/>
      <c r="D3" s="195"/>
      <c r="E3" s="196" t="s">
        <v>93</v>
      </c>
      <c r="F3" s="196"/>
      <c r="G3" s="196"/>
      <c r="H3" s="196"/>
      <c r="I3" s="196"/>
      <c r="J3" s="196"/>
      <c r="K3" s="196"/>
      <c r="L3" s="196"/>
      <c r="M3" s="196"/>
      <c r="N3" s="197"/>
      <c r="O3" s="1"/>
      <c r="P3" s="1"/>
      <c r="Q3" s="1"/>
    </row>
    <row r="4" spans="1:17" ht="29.25" x14ac:dyDescent="0.6">
      <c r="A4" s="1"/>
      <c r="B4" s="193" t="s">
        <v>49</v>
      </c>
      <c r="C4" s="194"/>
      <c r="D4" s="195"/>
      <c r="E4" s="196" t="s">
        <v>102</v>
      </c>
      <c r="F4" s="196"/>
      <c r="G4" s="196"/>
      <c r="H4" s="196"/>
      <c r="I4" s="196"/>
      <c r="J4" s="196"/>
      <c r="K4" s="196"/>
      <c r="L4" s="196"/>
      <c r="M4" s="196"/>
      <c r="N4" s="197"/>
      <c r="O4" s="1"/>
      <c r="P4" s="1"/>
      <c r="Q4" s="1"/>
    </row>
    <row r="5" spans="1:17" ht="29.25" x14ac:dyDescent="0.6">
      <c r="A5" s="1"/>
      <c r="B5" s="193" t="s">
        <v>64</v>
      </c>
      <c r="C5" s="194"/>
      <c r="D5" s="195"/>
      <c r="E5" s="196" t="s">
        <v>103</v>
      </c>
      <c r="F5" s="196"/>
      <c r="G5" s="196"/>
      <c r="H5" s="196"/>
      <c r="I5" s="196"/>
      <c r="J5" s="196"/>
      <c r="K5" s="196"/>
      <c r="L5" s="196"/>
      <c r="M5" s="196"/>
      <c r="N5" s="197"/>
      <c r="O5" s="1"/>
      <c r="P5" s="1"/>
      <c r="Q5" s="1"/>
    </row>
    <row r="6" spans="1:17" ht="29.25" x14ac:dyDescent="0.6">
      <c r="A6" s="1"/>
      <c r="B6" s="193" t="s">
        <v>51</v>
      </c>
      <c r="C6" s="194"/>
      <c r="D6" s="195"/>
      <c r="E6" s="196" t="s">
        <v>68</v>
      </c>
      <c r="F6" s="196"/>
      <c r="G6" s="196"/>
      <c r="H6" s="196"/>
      <c r="I6" s="196"/>
      <c r="J6" s="196"/>
      <c r="K6" s="196"/>
      <c r="L6" s="196"/>
      <c r="M6" s="196"/>
      <c r="N6" s="197"/>
      <c r="O6" s="1"/>
      <c r="P6" s="1"/>
      <c r="Q6" s="1"/>
    </row>
    <row r="7" spans="1:17" ht="29.25" x14ac:dyDescent="0.6">
      <c r="A7" s="1"/>
      <c r="B7" s="193" t="s">
        <v>47</v>
      </c>
      <c r="C7" s="194"/>
      <c r="D7" s="195"/>
      <c r="E7" s="196">
        <v>1</v>
      </c>
      <c r="F7" s="196"/>
      <c r="G7" s="196"/>
      <c r="H7" s="196"/>
      <c r="I7" s="196"/>
      <c r="J7" s="196"/>
      <c r="K7" s="196"/>
      <c r="L7" s="196"/>
      <c r="M7" s="196"/>
      <c r="N7" s="197"/>
      <c r="O7" s="1"/>
      <c r="P7" s="1"/>
      <c r="Q7" s="1"/>
    </row>
    <row r="8" spans="1:17" ht="29.25" x14ac:dyDescent="0.6">
      <c r="A8" s="1"/>
      <c r="B8" s="193" t="s">
        <v>48</v>
      </c>
      <c r="C8" s="194"/>
      <c r="D8" s="195"/>
      <c r="E8" s="196">
        <v>2557</v>
      </c>
      <c r="F8" s="196"/>
      <c r="G8" s="196"/>
      <c r="H8" s="196"/>
      <c r="I8" s="196"/>
      <c r="J8" s="196"/>
      <c r="K8" s="196"/>
      <c r="L8" s="196"/>
      <c r="M8" s="196"/>
      <c r="N8" s="197"/>
      <c r="O8" s="1"/>
      <c r="P8" s="1"/>
      <c r="Q8" s="1"/>
    </row>
    <row r="9" spans="1:17" ht="30" thickBot="1" x14ac:dyDescent="0.65">
      <c r="A9" s="1"/>
      <c r="B9" s="193" t="s">
        <v>71</v>
      </c>
      <c r="C9" s="194"/>
      <c r="D9" s="195"/>
      <c r="E9" s="198">
        <v>4</v>
      </c>
      <c r="F9" s="198"/>
      <c r="G9" s="198"/>
      <c r="H9" s="198"/>
      <c r="I9" s="198"/>
      <c r="J9" s="198"/>
      <c r="K9" s="198"/>
      <c r="L9" s="198"/>
      <c r="M9" s="198"/>
      <c r="N9" s="199"/>
      <c r="O9" s="1"/>
      <c r="P9" s="1"/>
      <c r="Q9" s="1"/>
    </row>
    <row r="10" spans="1:17" ht="30" thickBot="1" x14ac:dyDescent="0.65">
      <c r="A10" s="1"/>
      <c r="B10" s="200" t="s">
        <v>72</v>
      </c>
      <c r="C10" s="201"/>
      <c r="D10" s="80"/>
      <c r="E10" s="79" t="s">
        <v>96</v>
      </c>
      <c r="F10" s="60" t="s">
        <v>97</v>
      </c>
      <c r="G10" s="60"/>
      <c r="H10" s="60"/>
      <c r="I10" s="60"/>
      <c r="J10" s="60"/>
      <c r="K10" s="60"/>
      <c r="L10" s="61"/>
      <c r="M10" s="60"/>
      <c r="N10" s="62"/>
      <c r="O10" s="1"/>
      <c r="P10" s="1"/>
      <c r="Q10" s="1"/>
    </row>
    <row r="11" spans="1:17" ht="15.75" customHeight="1" thickBot="1" x14ac:dyDescent="0.55000000000000004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s="94" customFormat="1" ht="30" customHeight="1" thickBot="1" x14ac:dyDescent="0.55000000000000004">
      <c r="A12" s="84"/>
      <c r="B12" s="202" t="s">
        <v>74</v>
      </c>
      <c r="C12" s="85" t="s">
        <v>2</v>
      </c>
      <c r="D12" s="86" t="s">
        <v>121</v>
      </c>
      <c r="E12" s="87" t="s">
        <v>92</v>
      </c>
      <c r="F12" s="88">
        <v>0</v>
      </c>
      <c r="G12" s="89">
        <v>1</v>
      </c>
      <c r="H12" s="89">
        <v>1.5</v>
      </c>
      <c r="I12" s="89">
        <v>2</v>
      </c>
      <c r="J12" s="89">
        <v>2.5</v>
      </c>
      <c r="K12" s="89">
        <v>3</v>
      </c>
      <c r="L12" s="89">
        <v>3.5</v>
      </c>
      <c r="M12" s="90">
        <v>4</v>
      </c>
      <c r="N12" s="91" t="s">
        <v>94</v>
      </c>
      <c r="O12" s="92"/>
      <c r="P12" s="93" t="s">
        <v>95</v>
      </c>
      <c r="Q12" s="84"/>
    </row>
    <row r="13" spans="1:17" s="94" customFormat="1" ht="27.95" customHeight="1" thickBot="1" x14ac:dyDescent="0.55000000000000004">
      <c r="A13" s="84"/>
      <c r="B13" s="203"/>
      <c r="C13" s="146" t="str">
        <f>E10</f>
        <v xml:space="preserve"> 4/1</v>
      </c>
      <c r="D13" s="95">
        <v>0</v>
      </c>
      <c r="E13" s="95">
        <v>2</v>
      </c>
      <c r="F13" s="96">
        <v>0</v>
      </c>
      <c r="G13" s="97">
        <v>0</v>
      </c>
      <c r="H13" s="97">
        <v>1</v>
      </c>
      <c r="I13" s="97">
        <v>2</v>
      </c>
      <c r="J13" s="97">
        <v>3</v>
      </c>
      <c r="K13" s="97">
        <v>8</v>
      </c>
      <c r="L13" s="97">
        <v>19</v>
      </c>
      <c r="M13" s="98">
        <v>3</v>
      </c>
      <c r="N13" s="99">
        <f>SUM(F13:M13)</f>
        <v>36</v>
      </c>
      <c r="O13" s="100"/>
      <c r="P13" s="101">
        <f>SUM(D13:M13)</f>
        <v>38</v>
      </c>
      <c r="Q13" s="84"/>
    </row>
    <row r="14" spans="1:17" s="94" customFormat="1" ht="27.95" customHeight="1" thickBot="1" x14ac:dyDescent="0.55000000000000004">
      <c r="A14" s="84"/>
      <c r="B14" s="203"/>
      <c r="C14" s="147" t="str">
        <f>F10</f>
        <v xml:space="preserve"> 4/2</v>
      </c>
      <c r="D14" s="102">
        <v>0</v>
      </c>
      <c r="E14" s="102">
        <v>9</v>
      </c>
      <c r="F14" s="103">
        <v>0</v>
      </c>
      <c r="G14" s="104">
        <v>0</v>
      </c>
      <c r="H14" s="104">
        <v>0</v>
      </c>
      <c r="I14" s="104">
        <v>0</v>
      </c>
      <c r="J14" s="104">
        <v>9</v>
      </c>
      <c r="K14" s="104">
        <v>8</v>
      </c>
      <c r="L14" s="104">
        <v>11</v>
      </c>
      <c r="M14" s="105">
        <v>3</v>
      </c>
      <c r="N14" s="99">
        <f t="shared" ref="N14:N19" si="0">SUM(F14:M14)</f>
        <v>31</v>
      </c>
      <c r="O14" s="100"/>
      <c r="P14" s="101">
        <f t="shared" ref="P14:P19" si="1">SUM(D14:M14)</f>
        <v>40</v>
      </c>
      <c r="Q14" s="84"/>
    </row>
    <row r="15" spans="1:17" s="94" customFormat="1" ht="27.95" customHeight="1" thickBot="1" x14ac:dyDescent="0.55000000000000004">
      <c r="A15" s="84"/>
      <c r="B15" s="203"/>
      <c r="C15" s="147">
        <f>G10</f>
        <v>0</v>
      </c>
      <c r="D15" s="106"/>
      <c r="E15" s="83"/>
      <c r="F15" s="77"/>
      <c r="G15" s="76"/>
      <c r="H15" s="76"/>
      <c r="I15" s="76"/>
      <c r="J15" s="76"/>
      <c r="K15" s="76"/>
      <c r="L15" s="76"/>
      <c r="M15" s="78"/>
      <c r="N15" s="99">
        <f t="shared" si="0"/>
        <v>0</v>
      </c>
      <c r="O15" s="100"/>
      <c r="P15" s="101">
        <f t="shared" si="1"/>
        <v>0</v>
      </c>
      <c r="Q15" s="84"/>
    </row>
    <row r="16" spans="1:17" s="94" customFormat="1" ht="27.95" customHeight="1" thickBot="1" x14ac:dyDescent="0.55000000000000004">
      <c r="A16" s="84"/>
      <c r="B16" s="203"/>
      <c r="C16" s="147">
        <f>H10</f>
        <v>0</v>
      </c>
      <c r="D16" s="102"/>
      <c r="E16" s="102"/>
      <c r="F16" s="103"/>
      <c r="G16" s="104"/>
      <c r="H16" s="104"/>
      <c r="I16" s="104"/>
      <c r="J16" s="104"/>
      <c r="K16" s="104"/>
      <c r="L16" s="104"/>
      <c r="M16" s="105"/>
      <c r="N16" s="99">
        <f t="shared" si="0"/>
        <v>0</v>
      </c>
      <c r="O16" s="100"/>
      <c r="P16" s="101">
        <f t="shared" si="1"/>
        <v>0</v>
      </c>
      <c r="Q16" s="84"/>
    </row>
    <row r="17" spans="1:17" s="94" customFormat="1" ht="27.95" customHeight="1" thickBot="1" x14ac:dyDescent="0.55000000000000004">
      <c r="A17" s="84"/>
      <c r="B17" s="203"/>
      <c r="C17" s="147">
        <f>I10</f>
        <v>0</v>
      </c>
      <c r="D17" s="102"/>
      <c r="E17" s="102"/>
      <c r="F17" s="103"/>
      <c r="G17" s="104"/>
      <c r="H17" s="104"/>
      <c r="I17" s="104"/>
      <c r="J17" s="104"/>
      <c r="K17" s="104"/>
      <c r="L17" s="104"/>
      <c r="M17" s="105"/>
      <c r="N17" s="99">
        <f t="shared" si="0"/>
        <v>0</v>
      </c>
      <c r="O17" s="100"/>
      <c r="P17" s="101">
        <f t="shared" si="1"/>
        <v>0</v>
      </c>
      <c r="Q17" s="84"/>
    </row>
    <row r="18" spans="1:17" s="94" customFormat="1" ht="27.95" customHeight="1" thickBot="1" x14ac:dyDescent="0.55000000000000004">
      <c r="A18" s="84"/>
      <c r="B18" s="203"/>
      <c r="C18" s="147">
        <f>J10</f>
        <v>0</v>
      </c>
      <c r="D18" s="102"/>
      <c r="E18" s="102"/>
      <c r="F18" s="103"/>
      <c r="G18" s="104"/>
      <c r="H18" s="104"/>
      <c r="I18" s="104"/>
      <c r="J18" s="104"/>
      <c r="K18" s="104"/>
      <c r="L18" s="104"/>
      <c r="M18" s="105"/>
      <c r="N18" s="99">
        <f t="shared" si="0"/>
        <v>0</v>
      </c>
      <c r="O18" s="100"/>
      <c r="P18" s="101">
        <f t="shared" si="1"/>
        <v>0</v>
      </c>
      <c r="Q18" s="84"/>
    </row>
    <row r="19" spans="1:17" s="94" customFormat="1" ht="27.95" customHeight="1" thickBot="1" x14ac:dyDescent="0.55000000000000004">
      <c r="A19" s="84"/>
      <c r="B19" s="204"/>
      <c r="C19" s="148">
        <f>K10</f>
        <v>0</v>
      </c>
      <c r="D19" s="107"/>
      <c r="E19" s="107"/>
      <c r="F19" s="108"/>
      <c r="G19" s="109"/>
      <c r="H19" s="109"/>
      <c r="I19" s="109"/>
      <c r="J19" s="109"/>
      <c r="K19" s="109"/>
      <c r="L19" s="109"/>
      <c r="M19" s="110"/>
      <c r="N19" s="99">
        <f t="shared" si="0"/>
        <v>0</v>
      </c>
      <c r="O19" s="111"/>
      <c r="P19" s="101">
        <f t="shared" si="1"/>
        <v>0</v>
      </c>
      <c r="Q19" s="84"/>
    </row>
    <row r="20" spans="1:17" s="94" customFormat="1" ht="21.95" customHeight="1" thickBot="1" x14ac:dyDescent="0.55000000000000004">
      <c r="A20" s="84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</row>
    <row r="21" spans="1:17" s="94" customFormat="1" ht="24" customHeight="1" x14ac:dyDescent="0.5">
      <c r="A21" s="84"/>
      <c r="B21" s="99" t="s">
        <v>2</v>
      </c>
      <c r="C21" s="189" t="s">
        <v>73</v>
      </c>
      <c r="D21" s="190"/>
      <c r="E21" s="190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2"/>
      <c r="Q21" s="84"/>
    </row>
    <row r="22" spans="1:17" s="94" customFormat="1" ht="24" customHeight="1" x14ac:dyDescent="0.5">
      <c r="A22" s="84"/>
      <c r="B22" s="112" t="str">
        <f t="shared" ref="B22:B28" si="2">C13</f>
        <v xml:space="preserve"> 4/1</v>
      </c>
      <c r="C22" s="179" t="s">
        <v>68</v>
      </c>
      <c r="D22" s="180"/>
      <c r="E22" s="180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2"/>
      <c r="Q22" s="84"/>
    </row>
    <row r="23" spans="1:17" s="94" customFormat="1" ht="24" customHeight="1" x14ac:dyDescent="0.5">
      <c r="A23" s="84"/>
      <c r="B23" s="112" t="str">
        <f t="shared" si="2"/>
        <v xml:space="preserve"> 4/2</v>
      </c>
      <c r="C23" s="179" t="s">
        <v>68</v>
      </c>
      <c r="D23" s="180"/>
      <c r="E23" s="180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2"/>
      <c r="Q23" s="84"/>
    </row>
    <row r="24" spans="1:17" s="94" customFormat="1" ht="24" customHeight="1" x14ac:dyDescent="0.5">
      <c r="A24" s="84"/>
      <c r="B24" s="112">
        <f t="shared" si="2"/>
        <v>0</v>
      </c>
      <c r="C24" s="179"/>
      <c r="D24" s="180"/>
      <c r="E24" s="180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2"/>
      <c r="Q24" s="84"/>
    </row>
    <row r="25" spans="1:17" s="94" customFormat="1" ht="24" customHeight="1" x14ac:dyDescent="0.5">
      <c r="A25" s="84"/>
      <c r="B25" s="112">
        <f t="shared" si="2"/>
        <v>0</v>
      </c>
      <c r="C25" s="179"/>
      <c r="D25" s="180"/>
      <c r="E25" s="180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2"/>
      <c r="Q25" s="84"/>
    </row>
    <row r="26" spans="1:17" s="94" customFormat="1" ht="24" customHeight="1" x14ac:dyDescent="0.5">
      <c r="A26" s="84"/>
      <c r="B26" s="112">
        <f t="shared" si="2"/>
        <v>0</v>
      </c>
      <c r="C26" s="179"/>
      <c r="D26" s="180"/>
      <c r="E26" s="180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2"/>
      <c r="Q26" s="84"/>
    </row>
    <row r="27" spans="1:17" s="94" customFormat="1" ht="24" customHeight="1" x14ac:dyDescent="0.5">
      <c r="A27" s="84"/>
      <c r="B27" s="113">
        <f t="shared" si="2"/>
        <v>0</v>
      </c>
      <c r="C27" s="179"/>
      <c r="D27" s="180"/>
      <c r="E27" s="180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2"/>
      <c r="Q27" s="84"/>
    </row>
    <row r="28" spans="1:17" s="94" customFormat="1" ht="24" customHeight="1" thickBot="1" x14ac:dyDescent="0.55000000000000004">
      <c r="A28" s="84"/>
      <c r="B28" s="114">
        <f t="shared" si="2"/>
        <v>0</v>
      </c>
      <c r="C28" s="183"/>
      <c r="D28" s="184"/>
      <c r="E28" s="184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6"/>
      <c r="Q28" s="84"/>
    </row>
    <row r="30" spans="1:17" ht="22.5" thickBot="1" x14ac:dyDescent="0.55000000000000004"/>
    <row r="31" spans="1:17" ht="32.25" thickBot="1" x14ac:dyDescent="0.55000000000000004">
      <c r="A31" s="174" t="s">
        <v>85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6"/>
    </row>
    <row r="32" spans="1:17" ht="26.25" x14ac:dyDescent="0.5">
      <c r="A32" s="47" t="s">
        <v>49</v>
      </c>
      <c r="B32" s="188" t="str">
        <f>E4</f>
        <v>เคมี 1</v>
      </c>
      <c r="C32" s="188"/>
      <c r="D32" s="188"/>
      <c r="E32" s="188"/>
      <c r="F32" s="177" t="s">
        <v>64</v>
      </c>
      <c r="G32" s="177"/>
      <c r="H32" s="188" t="str">
        <f>E5</f>
        <v>ว30221</v>
      </c>
      <c r="I32" s="188"/>
      <c r="J32" s="177" t="s">
        <v>66</v>
      </c>
      <c r="K32" s="177"/>
      <c r="L32" s="49">
        <f>E9</f>
        <v>4</v>
      </c>
    </row>
    <row r="33" spans="1:16" ht="26.25" x14ac:dyDescent="0.55000000000000004">
      <c r="A33" s="178" t="s">
        <v>11</v>
      </c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</row>
    <row r="34" spans="1:16" ht="23.25" x14ac:dyDescent="0.5">
      <c r="B34" s="50" t="s">
        <v>12</v>
      </c>
      <c r="C34" s="118" t="s">
        <v>90</v>
      </c>
      <c r="D34" s="118"/>
      <c r="E34" s="118"/>
      <c r="F34" s="118"/>
      <c r="G34" s="118"/>
      <c r="H34" s="118"/>
      <c r="I34" s="118"/>
      <c r="J34" s="119"/>
      <c r="K34" s="156" t="s">
        <v>75</v>
      </c>
      <c r="L34" s="156"/>
      <c r="M34" s="156"/>
      <c r="N34" s="156"/>
    </row>
    <row r="35" spans="1:16" ht="23.25" x14ac:dyDescent="0.5">
      <c r="B35" s="27" t="s">
        <v>13</v>
      </c>
      <c r="C35" s="28" t="str">
        <f>B22</f>
        <v xml:space="preserve"> 4/1</v>
      </c>
      <c r="D35" s="36" t="str">
        <f>B23</f>
        <v xml:space="preserve"> 4/2</v>
      </c>
      <c r="E35" s="28">
        <f>B24</f>
        <v>0</v>
      </c>
      <c r="F35" s="28">
        <f>B25</f>
        <v>0</v>
      </c>
      <c r="G35" s="28">
        <f>B26</f>
        <v>0</v>
      </c>
      <c r="H35" s="120">
        <f>B27</f>
        <v>0</v>
      </c>
      <c r="I35" s="28">
        <f>B28</f>
        <v>0</v>
      </c>
      <c r="J35" s="119"/>
      <c r="K35" s="152"/>
      <c r="L35" s="152"/>
      <c r="M35" s="152"/>
      <c r="N35" s="152"/>
    </row>
    <row r="36" spans="1:16" ht="23.25" x14ac:dyDescent="0.5">
      <c r="B36" s="23" t="s">
        <v>20</v>
      </c>
      <c r="C36" s="74">
        <v>38</v>
      </c>
      <c r="D36" s="74">
        <v>39</v>
      </c>
      <c r="E36" s="74"/>
      <c r="F36" s="74"/>
      <c r="G36" s="74"/>
      <c r="H36" s="74"/>
      <c r="I36" s="74"/>
      <c r="J36" s="119"/>
      <c r="K36" s="152"/>
      <c r="L36" s="152"/>
      <c r="M36" s="152"/>
      <c r="N36" s="152"/>
    </row>
    <row r="37" spans="1:16" ht="23.25" x14ac:dyDescent="0.5">
      <c r="B37" s="23" t="s">
        <v>21</v>
      </c>
      <c r="C37" s="74">
        <v>37</v>
      </c>
      <c r="D37" s="74">
        <v>38</v>
      </c>
      <c r="E37" s="74"/>
      <c r="F37" s="74"/>
      <c r="G37" s="74"/>
      <c r="H37" s="74"/>
      <c r="I37" s="74"/>
      <c r="J37" s="119"/>
      <c r="K37" s="152"/>
      <c r="L37" s="152"/>
      <c r="M37" s="152"/>
      <c r="N37" s="152"/>
    </row>
    <row r="38" spans="1:16" ht="23.25" x14ac:dyDescent="0.5">
      <c r="B38" s="23" t="s">
        <v>22</v>
      </c>
      <c r="C38" s="74">
        <v>35</v>
      </c>
      <c r="D38" s="74">
        <v>37</v>
      </c>
      <c r="E38" s="74"/>
      <c r="F38" s="74"/>
      <c r="G38" s="74"/>
      <c r="H38" s="74"/>
      <c r="I38" s="74"/>
      <c r="J38" s="119"/>
      <c r="K38" s="152"/>
      <c r="L38" s="152"/>
      <c r="M38" s="152"/>
      <c r="N38" s="152"/>
    </row>
    <row r="39" spans="1:16" ht="23.25" x14ac:dyDescent="0.5">
      <c r="B39" s="23" t="s">
        <v>23</v>
      </c>
      <c r="C39" s="74">
        <v>37</v>
      </c>
      <c r="D39" s="74">
        <v>38</v>
      </c>
      <c r="E39" s="74"/>
      <c r="F39" s="74"/>
      <c r="G39" s="74"/>
      <c r="H39" s="74"/>
      <c r="I39" s="74"/>
      <c r="J39" s="119"/>
      <c r="K39" s="152"/>
      <c r="L39" s="152"/>
      <c r="M39" s="152"/>
      <c r="N39" s="152"/>
    </row>
    <row r="40" spans="1:16" ht="23.25" x14ac:dyDescent="0.5">
      <c r="B40" s="23" t="s">
        <v>24</v>
      </c>
      <c r="C40" s="74">
        <v>38</v>
      </c>
      <c r="D40" s="74">
        <v>36</v>
      </c>
      <c r="E40" s="74"/>
      <c r="F40" s="74"/>
      <c r="G40" s="74"/>
      <c r="H40" s="74"/>
      <c r="I40" s="74"/>
      <c r="J40" s="119"/>
      <c r="K40" s="152"/>
      <c r="L40" s="152"/>
      <c r="M40" s="152"/>
      <c r="N40" s="152"/>
    </row>
    <row r="41" spans="1:16" ht="23.25" x14ac:dyDescent="0.5">
      <c r="B41" s="23">
        <v>6</v>
      </c>
      <c r="C41" s="74">
        <v>36</v>
      </c>
      <c r="D41" s="74">
        <v>36</v>
      </c>
      <c r="E41" s="74"/>
      <c r="F41" s="74"/>
      <c r="G41" s="74"/>
      <c r="H41" s="74"/>
      <c r="I41" s="74"/>
      <c r="J41" s="119"/>
      <c r="K41" s="152"/>
      <c r="L41" s="152"/>
      <c r="M41" s="152"/>
      <c r="N41" s="152"/>
    </row>
    <row r="42" spans="1:16" ht="23.25" x14ac:dyDescent="0.5">
      <c r="B42" s="23">
        <v>7</v>
      </c>
      <c r="C42" s="74">
        <v>37</v>
      </c>
      <c r="D42" s="74">
        <v>38</v>
      </c>
      <c r="E42" s="74"/>
      <c r="F42" s="74"/>
      <c r="G42" s="74"/>
      <c r="H42" s="74"/>
      <c r="I42" s="74"/>
      <c r="J42" s="119"/>
      <c r="K42" s="152"/>
      <c r="L42" s="152"/>
      <c r="M42" s="152"/>
      <c r="N42" s="152"/>
    </row>
    <row r="43" spans="1:16" ht="23.25" x14ac:dyDescent="0.5">
      <c r="B43" s="23">
        <v>8</v>
      </c>
      <c r="C43" s="74">
        <v>38</v>
      </c>
      <c r="D43" s="74">
        <v>37</v>
      </c>
      <c r="E43" s="74"/>
      <c r="F43" s="74"/>
      <c r="G43" s="74"/>
      <c r="H43" s="74"/>
      <c r="I43" s="74"/>
      <c r="J43" s="119"/>
      <c r="K43" s="152"/>
      <c r="L43" s="152"/>
      <c r="M43" s="152"/>
      <c r="N43" s="152"/>
    </row>
    <row r="44" spans="1:16" ht="23.25" x14ac:dyDescent="0.5">
      <c r="B44" s="25">
        <v>9</v>
      </c>
      <c r="C44" s="74">
        <v>37</v>
      </c>
      <c r="D44" s="74">
        <v>36</v>
      </c>
      <c r="E44" s="74"/>
      <c r="F44" s="74"/>
      <c r="G44" s="74"/>
      <c r="H44" s="74"/>
      <c r="I44" s="74"/>
      <c r="J44" s="119"/>
      <c r="K44" s="152"/>
      <c r="L44" s="152"/>
      <c r="M44" s="152"/>
      <c r="N44" s="152"/>
    </row>
    <row r="45" spans="1:16" ht="23.25" x14ac:dyDescent="0.5">
      <c r="B45" s="23">
        <v>10</v>
      </c>
      <c r="C45" s="74"/>
      <c r="D45" s="74"/>
      <c r="E45" s="74"/>
      <c r="F45" s="74"/>
      <c r="G45" s="74"/>
      <c r="H45" s="74"/>
      <c r="I45" s="74"/>
      <c r="J45" s="119"/>
      <c r="K45" s="152"/>
      <c r="L45" s="152"/>
      <c r="M45" s="152"/>
      <c r="N45" s="152"/>
    </row>
    <row r="46" spans="1:16" ht="23.25" x14ac:dyDescent="0.5">
      <c r="B46" s="23">
        <v>11</v>
      </c>
      <c r="C46" s="74"/>
      <c r="D46" s="74"/>
      <c r="E46" s="74"/>
      <c r="F46" s="74"/>
      <c r="G46" s="74"/>
      <c r="H46" s="74"/>
      <c r="I46" s="74"/>
      <c r="J46" s="119"/>
      <c r="K46" s="152"/>
      <c r="L46" s="152"/>
      <c r="M46" s="152"/>
      <c r="N46" s="152"/>
    </row>
    <row r="47" spans="1:16" ht="23.25" x14ac:dyDescent="0.5">
      <c r="B47" s="23">
        <v>12</v>
      </c>
      <c r="C47" s="74"/>
      <c r="D47" s="74"/>
      <c r="E47" s="74"/>
      <c r="F47" s="74"/>
      <c r="G47" s="74"/>
      <c r="H47" s="74"/>
      <c r="I47" s="74"/>
      <c r="J47" s="119"/>
      <c r="K47" s="152"/>
      <c r="L47" s="152"/>
      <c r="M47" s="152"/>
      <c r="N47" s="152"/>
    </row>
    <row r="48" spans="1:16" ht="23.25" x14ac:dyDescent="0.5">
      <c r="B48" s="23">
        <v>13</v>
      </c>
      <c r="C48" s="74"/>
      <c r="D48" s="74"/>
      <c r="E48" s="74"/>
      <c r="F48" s="74"/>
      <c r="G48" s="74"/>
      <c r="H48" s="74"/>
      <c r="I48" s="74"/>
      <c r="J48" s="119"/>
      <c r="K48" s="152"/>
      <c r="L48" s="152"/>
      <c r="M48" s="152"/>
      <c r="N48" s="152"/>
    </row>
    <row r="49" spans="1:17" ht="23.25" x14ac:dyDescent="0.5">
      <c r="B49" s="23">
        <v>14</v>
      </c>
      <c r="C49" s="74"/>
      <c r="D49" s="74"/>
      <c r="E49" s="74"/>
      <c r="F49" s="74"/>
      <c r="G49" s="74"/>
      <c r="H49" s="74"/>
      <c r="I49" s="74"/>
      <c r="J49" s="119"/>
      <c r="K49" s="152"/>
      <c r="L49" s="152"/>
      <c r="M49" s="152"/>
      <c r="N49" s="152"/>
    </row>
    <row r="50" spans="1:17" ht="23.25" x14ac:dyDescent="0.5">
      <c r="B50" s="25">
        <v>15</v>
      </c>
      <c r="C50" s="74"/>
      <c r="D50" s="74"/>
      <c r="E50" s="74"/>
      <c r="F50" s="74"/>
      <c r="G50" s="74"/>
      <c r="H50" s="74"/>
      <c r="I50" s="74"/>
      <c r="J50" s="119"/>
      <c r="K50" s="152"/>
      <c r="L50" s="152"/>
      <c r="M50" s="152"/>
      <c r="N50" s="152"/>
    </row>
    <row r="51" spans="1:17" ht="23.25" x14ac:dyDescent="0.5">
      <c r="B51" s="23">
        <v>16</v>
      </c>
      <c r="C51" s="74"/>
      <c r="D51" s="74"/>
      <c r="E51" s="74"/>
      <c r="F51" s="74"/>
      <c r="G51" s="74"/>
      <c r="H51" s="74"/>
      <c r="I51" s="74"/>
      <c r="J51" s="119"/>
      <c r="K51" s="152"/>
      <c r="L51" s="152"/>
      <c r="M51" s="152"/>
      <c r="N51" s="152"/>
    </row>
    <row r="52" spans="1:17" ht="23.25" x14ac:dyDescent="0.5">
      <c r="B52" s="23">
        <v>17</v>
      </c>
      <c r="C52" s="74"/>
      <c r="D52" s="74"/>
      <c r="E52" s="74"/>
      <c r="F52" s="74"/>
      <c r="G52" s="74"/>
      <c r="H52" s="74"/>
      <c r="I52" s="74"/>
      <c r="J52" s="119"/>
      <c r="K52" s="152"/>
      <c r="L52" s="152"/>
      <c r="M52" s="152"/>
      <c r="N52" s="152"/>
    </row>
    <row r="53" spans="1:17" ht="23.25" x14ac:dyDescent="0.5">
      <c r="B53" s="23">
        <v>18</v>
      </c>
      <c r="C53" s="74"/>
      <c r="D53" s="74"/>
      <c r="E53" s="74"/>
      <c r="F53" s="74"/>
      <c r="G53" s="74"/>
      <c r="H53" s="74"/>
      <c r="I53" s="74"/>
      <c r="J53" s="119"/>
      <c r="K53" s="152"/>
      <c r="L53" s="152"/>
      <c r="M53" s="152"/>
      <c r="N53" s="152"/>
    </row>
    <row r="54" spans="1:17" ht="23.25" x14ac:dyDescent="0.5">
      <c r="B54" s="23">
        <v>19</v>
      </c>
      <c r="C54" s="74"/>
      <c r="D54" s="74"/>
      <c r="E54" s="74"/>
      <c r="F54" s="74"/>
      <c r="G54" s="74"/>
      <c r="H54" s="74"/>
      <c r="I54" s="74"/>
      <c r="J54" s="119"/>
      <c r="K54" s="152"/>
      <c r="L54" s="152"/>
      <c r="M54" s="152"/>
      <c r="N54" s="152"/>
    </row>
    <row r="55" spans="1:17" ht="23.25" x14ac:dyDescent="0.5">
      <c r="B55" s="23">
        <v>20</v>
      </c>
      <c r="C55" s="74"/>
      <c r="D55" s="74"/>
      <c r="E55" s="74"/>
      <c r="F55" s="74"/>
      <c r="G55" s="74"/>
      <c r="H55" s="74"/>
      <c r="I55" s="74"/>
      <c r="J55" s="119"/>
      <c r="K55" s="152"/>
      <c r="L55" s="152"/>
      <c r="M55" s="152"/>
      <c r="N55" s="152"/>
    </row>
    <row r="56" spans="1:17" ht="23.25" x14ac:dyDescent="0.5">
      <c r="B56" s="23">
        <v>21</v>
      </c>
      <c r="C56" s="74"/>
      <c r="D56" s="74"/>
      <c r="E56" s="74"/>
      <c r="F56" s="74"/>
      <c r="G56" s="74"/>
      <c r="H56" s="74"/>
      <c r="I56" s="74"/>
      <c r="J56" s="119"/>
      <c r="K56" s="152"/>
      <c r="L56" s="152"/>
      <c r="M56" s="152"/>
      <c r="N56" s="152"/>
    </row>
    <row r="57" spans="1:17" ht="23.25" x14ac:dyDescent="0.5">
      <c r="B57" s="23">
        <v>22</v>
      </c>
      <c r="C57" s="74"/>
      <c r="D57" s="74"/>
      <c r="E57" s="74"/>
      <c r="F57" s="74"/>
      <c r="G57" s="74"/>
      <c r="H57" s="74"/>
      <c r="I57" s="74"/>
      <c r="J57" s="119"/>
      <c r="K57" s="152"/>
      <c r="L57" s="152"/>
      <c r="M57" s="152"/>
      <c r="N57" s="152"/>
    </row>
    <row r="58" spans="1:17" ht="23.25" x14ac:dyDescent="0.5">
      <c r="B58" s="23">
        <v>23</v>
      </c>
      <c r="C58" s="74"/>
      <c r="D58" s="74"/>
      <c r="E58" s="74"/>
      <c r="F58" s="74"/>
      <c r="G58" s="74"/>
      <c r="H58" s="74"/>
      <c r="I58" s="74"/>
      <c r="J58" s="119"/>
      <c r="K58" s="152"/>
      <c r="L58" s="152"/>
      <c r="M58" s="152"/>
      <c r="N58" s="152"/>
    </row>
    <row r="59" spans="1:17" ht="23.25" x14ac:dyDescent="0.5">
      <c r="B59" s="23">
        <v>24</v>
      </c>
      <c r="C59" s="74"/>
      <c r="D59" s="74"/>
      <c r="E59" s="74"/>
      <c r="F59" s="74"/>
      <c r="G59" s="74"/>
      <c r="H59" s="74"/>
      <c r="I59" s="74"/>
      <c r="J59" s="119"/>
      <c r="K59" s="152"/>
      <c r="L59" s="152"/>
      <c r="M59" s="152"/>
      <c r="N59" s="152"/>
    </row>
    <row r="63" spans="1:17" ht="22.5" thickBot="1" x14ac:dyDescent="0.55000000000000004"/>
    <row r="64" spans="1:17" ht="30.75" customHeight="1" thickBot="1" x14ac:dyDescent="0.6">
      <c r="A64" s="163" t="s">
        <v>46</v>
      </c>
      <c r="B64" s="164"/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5"/>
      <c r="Q64" s="130"/>
    </row>
    <row r="65" spans="1:18" ht="21.75" customHeight="1" x14ac:dyDescent="0.55000000000000004">
      <c r="A65" s="130"/>
      <c r="B65" s="130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</row>
    <row r="66" spans="1:18" ht="23.25" x14ac:dyDescent="0.5">
      <c r="A66" s="75" t="s">
        <v>54</v>
      </c>
      <c r="B66" s="166" t="s">
        <v>58</v>
      </c>
      <c r="C66" s="167"/>
      <c r="D66" s="167"/>
      <c r="E66" s="167"/>
      <c r="F66" s="167"/>
      <c r="G66" s="167"/>
      <c r="H66" s="167"/>
      <c r="I66" s="168"/>
      <c r="J66" s="172" t="s">
        <v>57</v>
      </c>
      <c r="K66" s="172"/>
      <c r="L66" s="172"/>
      <c r="M66" s="172"/>
    </row>
    <row r="67" spans="1:18" ht="23.25" x14ac:dyDescent="0.5">
      <c r="A67" s="22" t="s">
        <v>55</v>
      </c>
      <c r="B67" s="169"/>
      <c r="C67" s="170"/>
      <c r="D67" s="170"/>
      <c r="E67" s="170"/>
      <c r="F67" s="170"/>
      <c r="G67" s="170"/>
      <c r="H67" s="170"/>
      <c r="I67" s="171"/>
      <c r="J67" s="173"/>
      <c r="K67" s="173"/>
      <c r="L67" s="173"/>
      <c r="M67" s="173"/>
      <c r="R67" s="44"/>
    </row>
    <row r="68" spans="1:18" ht="24" x14ac:dyDescent="0.55000000000000004">
      <c r="A68" s="23" t="s">
        <v>20</v>
      </c>
      <c r="B68" s="127" t="s">
        <v>99</v>
      </c>
      <c r="C68" s="160" t="s">
        <v>105</v>
      </c>
      <c r="D68" s="161"/>
      <c r="E68" s="160" t="s">
        <v>106</v>
      </c>
      <c r="F68" s="162"/>
      <c r="G68" s="162"/>
      <c r="H68" s="162"/>
      <c r="I68" s="161"/>
      <c r="J68" s="153">
        <v>86</v>
      </c>
      <c r="K68" s="154"/>
      <c r="L68" s="154"/>
      <c r="M68" s="155"/>
      <c r="R68" s="131"/>
    </row>
    <row r="69" spans="1:18" ht="24" x14ac:dyDescent="0.55000000000000004">
      <c r="A69" s="25" t="s">
        <v>21</v>
      </c>
      <c r="B69" s="127" t="s">
        <v>99</v>
      </c>
      <c r="C69" s="160" t="s">
        <v>107</v>
      </c>
      <c r="D69" s="161"/>
      <c r="E69" s="160" t="s">
        <v>104</v>
      </c>
      <c r="F69" s="162"/>
      <c r="G69" s="162"/>
      <c r="H69" s="162"/>
      <c r="I69" s="161"/>
      <c r="J69" s="149">
        <v>85</v>
      </c>
      <c r="K69" s="150"/>
      <c r="L69" s="150"/>
      <c r="M69" s="151"/>
      <c r="R69" s="131"/>
    </row>
    <row r="70" spans="1:18" ht="24" x14ac:dyDescent="0.55000000000000004">
      <c r="A70" s="25" t="s">
        <v>22</v>
      </c>
      <c r="B70" s="127" t="s">
        <v>99</v>
      </c>
      <c r="C70" s="160" t="s">
        <v>108</v>
      </c>
      <c r="D70" s="161"/>
      <c r="E70" s="160" t="s">
        <v>104</v>
      </c>
      <c r="F70" s="162"/>
      <c r="G70" s="162"/>
      <c r="H70" s="162"/>
      <c r="I70" s="161"/>
      <c r="J70" s="149">
        <v>84</v>
      </c>
      <c r="K70" s="150"/>
      <c r="L70" s="150"/>
      <c r="M70" s="151"/>
      <c r="R70" s="131"/>
    </row>
    <row r="71" spans="1:18" ht="24" x14ac:dyDescent="0.55000000000000004">
      <c r="A71" s="25" t="s">
        <v>23</v>
      </c>
      <c r="B71" s="127" t="s">
        <v>98</v>
      </c>
      <c r="C71" s="160" t="s">
        <v>109</v>
      </c>
      <c r="D71" s="161"/>
      <c r="E71" s="160" t="s">
        <v>104</v>
      </c>
      <c r="F71" s="162"/>
      <c r="G71" s="162"/>
      <c r="H71" s="162"/>
      <c r="I71" s="161"/>
      <c r="J71" s="149">
        <v>80</v>
      </c>
      <c r="K71" s="150"/>
      <c r="L71" s="150"/>
      <c r="M71" s="151"/>
      <c r="R71" s="131"/>
    </row>
    <row r="72" spans="1:18" ht="24" x14ac:dyDescent="0.55000000000000004">
      <c r="A72" s="25" t="s">
        <v>24</v>
      </c>
      <c r="B72" s="127" t="s">
        <v>99</v>
      </c>
      <c r="C72" s="160" t="s">
        <v>110</v>
      </c>
      <c r="D72" s="161"/>
      <c r="E72" s="160" t="s">
        <v>101</v>
      </c>
      <c r="F72" s="162"/>
      <c r="G72" s="162"/>
      <c r="H72" s="162"/>
      <c r="I72" s="161"/>
      <c r="J72" s="149">
        <v>80</v>
      </c>
      <c r="K72" s="150"/>
      <c r="L72" s="150"/>
      <c r="M72" s="151"/>
      <c r="R72" s="131"/>
    </row>
    <row r="73" spans="1:18" ht="24" x14ac:dyDescent="0.55000000000000004">
      <c r="A73" s="25" t="s">
        <v>25</v>
      </c>
      <c r="B73" s="128" t="s">
        <v>99</v>
      </c>
      <c r="C73" s="157" t="s">
        <v>111</v>
      </c>
      <c r="D73" s="158"/>
      <c r="E73" s="157" t="s">
        <v>112</v>
      </c>
      <c r="F73" s="159"/>
      <c r="G73" s="159"/>
      <c r="H73" s="159"/>
      <c r="I73" s="158"/>
      <c r="J73" s="149">
        <v>80</v>
      </c>
      <c r="K73" s="150"/>
      <c r="L73" s="150"/>
      <c r="M73" s="151"/>
      <c r="R73" s="131"/>
    </row>
    <row r="74" spans="1:18" ht="24" x14ac:dyDescent="0.55000000000000004">
      <c r="A74" s="25" t="s">
        <v>26</v>
      </c>
      <c r="B74" s="127" t="s">
        <v>98</v>
      </c>
      <c r="C74" s="129" t="s">
        <v>113</v>
      </c>
      <c r="D74" s="129"/>
      <c r="E74" s="160" t="s">
        <v>114</v>
      </c>
      <c r="F74" s="162"/>
      <c r="G74" s="162"/>
      <c r="H74" s="162"/>
      <c r="I74" s="161"/>
      <c r="J74" s="149">
        <v>78</v>
      </c>
      <c r="K74" s="150"/>
      <c r="L74" s="150"/>
      <c r="M74" s="151"/>
      <c r="R74" s="131"/>
    </row>
    <row r="75" spans="1:18" ht="24" x14ac:dyDescent="0.55000000000000004">
      <c r="A75" s="25" t="s">
        <v>27</v>
      </c>
      <c r="B75" s="127" t="s">
        <v>99</v>
      </c>
      <c r="C75" s="160" t="s">
        <v>115</v>
      </c>
      <c r="D75" s="161"/>
      <c r="E75" s="160" t="s">
        <v>100</v>
      </c>
      <c r="F75" s="162"/>
      <c r="G75" s="162"/>
      <c r="H75" s="162"/>
      <c r="I75" s="161"/>
      <c r="J75" s="149">
        <v>78</v>
      </c>
      <c r="K75" s="150"/>
      <c r="L75" s="150"/>
      <c r="M75" s="151"/>
      <c r="R75" s="131"/>
    </row>
    <row r="76" spans="1:18" ht="24" x14ac:dyDescent="0.55000000000000004">
      <c r="A76" s="25" t="s">
        <v>28</v>
      </c>
      <c r="B76" s="127" t="s">
        <v>98</v>
      </c>
      <c r="C76" s="157" t="s">
        <v>116</v>
      </c>
      <c r="D76" s="158"/>
      <c r="E76" s="157" t="s">
        <v>117</v>
      </c>
      <c r="F76" s="159"/>
      <c r="G76" s="159"/>
      <c r="H76" s="159"/>
      <c r="I76" s="158"/>
      <c r="J76" s="149">
        <v>78</v>
      </c>
      <c r="K76" s="150"/>
      <c r="L76" s="150"/>
      <c r="M76" s="151"/>
      <c r="R76" s="131"/>
    </row>
    <row r="77" spans="1:18" ht="24" x14ac:dyDescent="0.55000000000000004">
      <c r="A77" s="25" t="s">
        <v>29</v>
      </c>
      <c r="B77" s="127" t="s">
        <v>99</v>
      </c>
      <c r="C77" s="157" t="s">
        <v>118</v>
      </c>
      <c r="D77" s="158"/>
      <c r="E77" s="157" t="s">
        <v>119</v>
      </c>
      <c r="F77" s="159"/>
      <c r="G77" s="159"/>
      <c r="H77" s="159"/>
      <c r="I77" s="158"/>
      <c r="J77" s="149">
        <v>78</v>
      </c>
      <c r="K77" s="150"/>
      <c r="L77" s="150"/>
      <c r="M77" s="151"/>
      <c r="R77" s="131"/>
    </row>
    <row r="78" spans="1:18" ht="24" x14ac:dyDescent="0.55000000000000004">
      <c r="A78" s="25" t="s">
        <v>30</v>
      </c>
      <c r="B78" s="127" t="s">
        <v>99</v>
      </c>
      <c r="C78" s="157" t="s">
        <v>120</v>
      </c>
      <c r="D78" s="158"/>
      <c r="E78" s="157" t="s">
        <v>101</v>
      </c>
      <c r="F78" s="159"/>
      <c r="G78" s="159"/>
      <c r="H78" s="159"/>
      <c r="I78" s="158"/>
      <c r="J78" s="149">
        <v>78</v>
      </c>
      <c r="K78" s="150"/>
      <c r="L78" s="150"/>
      <c r="M78" s="151"/>
      <c r="R78" s="131"/>
    </row>
    <row r="79" spans="1:18" x14ac:dyDescent="0.5">
      <c r="R79" s="44"/>
    </row>
  </sheetData>
  <sheetProtection insertColumns="0"/>
  <mergeCells count="94">
    <mergeCell ref="B2:D2"/>
    <mergeCell ref="E2:N2"/>
    <mergeCell ref="B3:D3"/>
    <mergeCell ref="E3:N3"/>
    <mergeCell ref="B4:D4"/>
    <mergeCell ref="E4:N4"/>
    <mergeCell ref="E5:N5"/>
    <mergeCell ref="B6:D6"/>
    <mergeCell ref="E6:N6"/>
    <mergeCell ref="B7:D7"/>
    <mergeCell ref="E7:N7"/>
    <mergeCell ref="A1:Q1"/>
    <mergeCell ref="B32:E32"/>
    <mergeCell ref="H32:I32"/>
    <mergeCell ref="C21:P21"/>
    <mergeCell ref="C22:P22"/>
    <mergeCell ref="C23:P23"/>
    <mergeCell ref="C24:P24"/>
    <mergeCell ref="C25:P25"/>
    <mergeCell ref="C26:P26"/>
    <mergeCell ref="B8:D8"/>
    <mergeCell ref="E8:N8"/>
    <mergeCell ref="B9:D9"/>
    <mergeCell ref="E9:N9"/>
    <mergeCell ref="B10:C10"/>
    <mergeCell ref="B12:B19"/>
    <mergeCell ref="B5:D5"/>
    <mergeCell ref="A31:P31"/>
    <mergeCell ref="F32:G32"/>
    <mergeCell ref="J32:K32"/>
    <mergeCell ref="A33:P33"/>
    <mergeCell ref="C27:P27"/>
    <mergeCell ref="C28:P28"/>
    <mergeCell ref="C78:D78"/>
    <mergeCell ref="E78:I78"/>
    <mergeCell ref="C72:D72"/>
    <mergeCell ref="E72:I72"/>
    <mergeCell ref="C73:D73"/>
    <mergeCell ref="E73:I73"/>
    <mergeCell ref="E74:I74"/>
    <mergeCell ref="C75:D75"/>
    <mergeCell ref="E75:I75"/>
    <mergeCell ref="K39:N39"/>
    <mergeCell ref="C76:D76"/>
    <mergeCell ref="E76:I76"/>
    <mergeCell ref="C77:D77"/>
    <mergeCell ref="E77:I77"/>
    <mergeCell ref="C69:D69"/>
    <mergeCell ref="E69:I69"/>
    <mergeCell ref="C70:D70"/>
    <mergeCell ref="E70:I70"/>
    <mergeCell ref="C71:D71"/>
    <mergeCell ref="E71:I71"/>
    <mergeCell ref="A64:P64"/>
    <mergeCell ref="B66:I67"/>
    <mergeCell ref="J66:M67"/>
    <mergeCell ref="C68:D68"/>
    <mergeCell ref="E68:I68"/>
    <mergeCell ref="K34:N34"/>
    <mergeCell ref="K35:N35"/>
    <mergeCell ref="K36:N36"/>
    <mergeCell ref="K37:N37"/>
    <mergeCell ref="K38:N38"/>
    <mergeCell ref="K51:N51"/>
    <mergeCell ref="K40:N40"/>
    <mergeCell ref="K41:N41"/>
    <mergeCell ref="K42:N42"/>
    <mergeCell ref="K43:N43"/>
    <mergeCell ref="K44:N44"/>
    <mergeCell ref="K45:N45"/>
    <mergeCell ref="K46:N46"/>
    <mergeCell ref="K47:N47"/>
    <mergeCell ref="K48:N48"/>
    <mergeCell ref="K49:N49"/>
    <mergeCell ref="K50:N50"/>
    <mergeCell ref="J71:M71"/>
    <mergeCell ref="K52:N52"/>
    <mergeCell ref="K53:N53"/>
    <mergeCell ref="K54:N54"/>
    <mergeCell ref="K55:N55"/>
    <mergeCell ref="K56:N56"/>
    <mergeCell ref="K57:N57"/>
    <mergeCell ref="K58:N58"/>
    <mergeCell ref="K59:N59"/>
    <mergeCell ref="J68:M68"/>
    <mergeCell ref="J69:M69"/>
    <mergeCell ref="J70:M70"/>
    <mergeCell ref="J78:M78"/>
    <mergeCell ref="J72:M72"/>
    <mergeCell ref="J73:M73"/>
    <mergeCell ref="J74:M74"/>
    <mergeCell ref="J75:M75"/>
    <mergeCell ref="J76:M76"/>
    <mergeCell ref="J77:M77"/>
  </mergeCells>
  <pageMargins left="0.31496062992125984" right="0.11811023622047245" top="0.74803149606299213" bottom="0.74803149606299213" header="0.31496062992125984" footer="0.31496062992125984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G67"/>
  <sheetViews>
    <sheetView showGridLines="0" zoomScaleNormal="100" workbookViewId="0">
      <selection activeCell="G15" sqref="G15"/>
    </sheetView>
  </sheetViews>
  <sheetFormatPr defaultRowHeight="21.75" x14ac:dyDescent="0.5"/>
  <cols>
    <col min="1" max="1" width="6" style="1" customWidth="1"/>
    <col min="2" max="2" width="19.42578125" style="1" customWidth="1"/>
    <col min="3" max="3" width="7.28515625" style="1" customWidth="1"/>
    <col min="4" max="6" width="5.140625" style="1" customWidth="1"/>
    <col min="7" max="8" width="5.28515625" style="1" customWidth="1"/>
    <col min="9" max="10" width="5.5703125" style="1" customWidth="1"/>
    <col min="11" max="13" width="5.140625" style="1" customWidth="1"/>
    <col min="14" max="14" width="7.5703125" style="1" customWidth="1"/>
    <col min="15" max="15" width="0.28515625" style="1" hidden="1" customWidth="1"/>
    <col min="16" max="17" width="6.28515625" style="1" customWidth="1"/>
    <col min="18" max="18" width="10.140625" customWidth="1"/>
    <col min="19" max="25" width="8.7109375" customWidth="1"/>
    <col min="26" max="26" width="8.28515625" customWidth="1"/>
    <col min="28" max="28" width="7.28515625" customWidth="1"/>
    <col min="29" max="29" width="7.42578125" customWidth="1"/>
    <col min="31" max="31" width="9.85546875" customWidth="1"/>
  </cols>
  <sheetData>
    <row r="1" spans="1:29" ht="26.25" x14ac:dyDescent="0.55000000000000004">
      <c r="A1" s="39"/>
      <c r="B1" s="255" t="s">
        <v>63</v>
      </c>
      <c r="C1" s="255"/>
      <c r="D1" s="73"/>
      <c r="E1" s="57"/>
      <c r="F1" s="255" t="str">
        <f>กรอกข้อมูลพื้นฐาน!E4</f>
        <v>เคมี 1</v>
      </c>
      <c r="G1" s="255"/>
      <c r="H1" s="255"/>
      <c r="I1" s="255"/>
      <c r="J1" s="255"/>
      <c r="K1" s="255"/>
      <c r="L1" s="255" t="s">
        <v>64</v>
      </c>
      <c r="M1" s="255"/>
      <c r="N1" s="255" t="str">
        <f>กรอกข้อมูลพื้นฐาน!E5</f>
        <v>ว30221</v>
      </c>
      <c r="O1" s="255"/>
      <c r="P1" s="255"/>
      <c r="Q1" s="38"/>
      <c r="R1" s="257" t="s">
        <v>10</v>
      </c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</row>
    <row r="2" spans="1:29" ht="26.25" x14ac:dyDescent="0.55000000000000004">
      <c r="B2" s="26"/>
      <c r="C2" s="234" t="s">
        <v>65</v>
      </c>
      <c r="D2" s="234"/>
      <c r="E2" s="234"/>
      <c r="F2" s="234"/>
      <c r="G2" s="256">
        <f>กรอกข้อมูลพื้นฐาน!E7</f>
        <v>1</v>
      </c>
      <c r="H2" s="256"/>
      <c r="I2" s="256"/>
      <c r="J2" s="256" t="s">
        <v>48</v>
      </c>
      <c r="K2" s="256"/>
      <c r="L2" s="256"/>
      <c r="M2" s="256">
        <f>กรอกข้อมูลพื้นฐาน!E8</f>
        <v>2557</v>
      </c>
      <c r="N2" s="256"/>
      <c r="O2" s="16"/>
      <c r="R2" s="178" t="s">
        <v>85</v>
      </c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</row>
    <row r="3" spans="1:29" ht="26.25" x14ac:dyDescent="0.5">
      <c r="A3" s="235"/>
      <c r="B3" s="235"/>
      <c r="C3" s="236"/>
      <c r="D3" s="236"/>
      <c r="E3" s="236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47" t="s">
        <v>49</v>
      </c>
      <c r="S3" s="188" t="str">
        <f>กรอกข้อมูลพื้นฐาน!E4</f>
        <v>เคมี 1</v>
      </c>
      <c r="T3" s="188"/>
      <c r="U3" s="188"/>
      <c r="V3" s="188"/>
      <c r="W3" s="47" t="s">
        <v>64</v>
      </c>
      <c r="X3" s="47"/>
      <c r="Y3" s="188" t="str">
        <f>กรอกข้อมูลพื้นฐาน!E5</f>
        <v>ว30221</v>
      </c>
      <c r="Z3" s="188"/>
      <c r="AA3" s="47" t="s">
        <v>66</v>
      </c>
      <c r="AB3" s="49">
        <f>กรอกข้อมูลพื้นฐาน!E9</f>
        <v>4</v>
      </c>
      <c r="AC3" s="48"/>
    </row>
    <row r="4" spans="1:29" ht="26.25" customHeight="1" x14ac:dyDescent="0.55000000000000004">
      <c r="A4" s="264" t="s">
        <v>2</v>
      </c>
      <c r="B4" s="258" t="s">
        <v>3</v>
      </c>
      <c r="C4" s="58" t="s">
        <v>81</v>
      </c>
      <c r="D4" s="250" t="s">
        <v>6</v>
      </c>
      <c r="E4" s="251"/>
      <c r="F4" s="244" t="s">
        <v>83</v>
      </c>
      <c r="G4" s="244"/>
      <c r="H4" s="244"/>
      <c r="I4" s="244"/>
      <c r="J4" s="244"/>
      <c r="K4" s="244"/>
      <c r="L4" s="244"/>
      <c r="M4" s="245"/>
      <c r="N4" s="42" t="s">
        <v>5</v>
      </c>
      <c r="O4" s="241" t="s">
        <v>70</v>
      </c>
      <c r="P4" s="263" t="s">
        <v>69</v>
      </c>
      <c r="Q4" s="263" t="s">
        <v>0</v>
      </c>
      <c r="R4" s="178" t="s">
        <v>11</v>
      </c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</row>
    <row r="5" spans="1:29" ht="23.25" x14ac:dyDescent="0.5">
      <c r="A5" s="264"/>
      <c r="B5" s="258"/>
      <c r="C5" s="59" t="s">
        <v>82</v>
      </c>
      <c r="D5" s="252" t="s">
        <v>7</v>
      </c>
      <c r="E5" s="253"/>
      <c r="F5" s="246"/>
      <c r="G5" s="246"/>
      <c r="H5" s="246"/>
      <c r="I5" s="246"/>
      <c r="J5" s="246"/>
      <c r="K5" s="246"/>
      <c r="L5" s="246"/>
      <c r="M5" s="247"/>
      <c r="N5" s="43" t="s">
        <v>6</v>
      </c>
      <c r="O5" s="242"/>
      <c r="P5" s="263"/>
      <c r="Q5" s="263"/>
      <c r="R5" s="50" t="s">
        <v>12</v>
      </c>
      <c r="S5" s="238" t="s">
        <v>90</v>
      </c>
      <c r="T5" s="239"/>
      <c r="U5" s="239"/>
      <c r="V5" s="239"/>
      <c r="W5" s="239"/>
      <c r="X5" s="239"/>
      <c r="Y5" s="240"/>
      <c r="Z5" s="238" t="s">
        <v>14</v>
      </c>
      <c r="AA5" s="240"/>
      <c r="AB5" s="226" t="s">
        <v>17</v>
      </c>
      <c r="AC5" s="227"/>
    </row>
    <row r="6" spans="1:29" ht="24" thickBot="1" x14ac:dyDescent="0.55000000000000004">
      <c r="A6" s="264"/>
      <c r="B6" s="258"/>
      <c r="C6" s="59" t="s">
        <v>80</v>
      </c>
      <c r="D6" s="252" t="s">
        <v>4</v>
      </c>
      <c r="E6" s="253"/>
      <c r="F6" s="248"/>
      <c r="G6" s="248"/>
      <c r="H6" s="248"/>
      <c r="I6" s="248"/>
      <c r="J6" s="248"/>
      <c r="K6" s="248"/>
      <c r="L6" s="248"/>
      <c r="M6" s="249"/>
      <c r="N6" s="43" t="s">
        <v>7</v>
      </c>
      <c r="O6" s="242"/>
      <c r="P6" s="263"/>
      <c r="Q6" s="263"/>
      <c r="R6" s="27" t="s">
        <v>13</v>
      </c>
      <c r="S6" s="35" t="str">
        <f>กรอกข้อมูลพื้นฐาน!C35</f>
        <v xml:space="preserve"> 4/1</v>
      </c>
      <c r="T6" s="35" t="str">
        <f>กรอกข้อมูลพื้นฐาน!D35</f>
        <v xml:space="preserve"> 4/2</v>
      </c>
      <c r="U6" s="35">
        <f>กรอกข้อมูลพื้นฐาน!E35</f>
        <v>0</v>
      </c>
      <c r="V6" s="35">
        <f>กรอกข้อมูลพื้นฐาน!F35</f>
        <v>0</v>
      </c>
      <c r="W6" s="35">
        <f>กรอกข้อมูลพื้นฐาน!G35</f>
        <v>0</v>
      </c>
      <c r="X6" s="35">
        <f>กรอกข้อมูลพื้นฐาน!H35</f>
        <v>0</v>
      </c>
      <c r="Y6" s="35">
        <f>กรอกข้อมูลพื้นฐาน!I35</f>
        <v>0</v>
      </c>
      <c r="Z6" s="28" t="s">
        <v>15</v>
      </c>
      <c r="AA6" s="28" t="s">
        <v>16</v>
      </c>
      <c r="AB6" s="29" t="s">
        <v>18</v>
      </c>
      <c r="AC6" s="29" t="s">
        <v>19</v>
      </c>
    </row>
    <row r="7" spans="1:29" ht="24" thickBot="1" x14ac:dyDescent="0.55000000000000004">
      <c r="A7" s="264"/>
      <c r="B7" s="258"/>
      <c r="C7" s="63" t="s">
        <v>78</v>
      </c>
      <c r="D7" s="81" t="s">
        <v>121</v>
      </c>
      <c r="E7" s="82" t="s">
        <v>92</v>
      </c>
      <c r="F7" s="115">
        <v>0</v>
      </c>
      <c r="G7" s="116">
        <v>1</v>
      </c>
      <c r="H7" s="116">
        <v>1.5</v>
      </c>
      <c r="I7" s="116">
        <v>2</v>
      </c>
      <c r="J7" s="116">
        <v>2.5</v>
      </c>
      <c r="K7" s="116">
        <v>3</v>
      </c>
      <c r="L7" s="117">
        <v>3.5</v>
      </c>
      <c r="M7" s="117">
        <v>4</v>
      </c>
      <c r="N7" s="32" t="s">
        <v>4</v>
      </c>
      <c r="O7" s="243"/>
      <c r="P7" s="263"/>
      <c r="Q7" s="263"/>
      <c r="R7" s="23" t="s">
        <v>20</v>
      </c>
      <c r="S7" s="24">
        <f>กรอกข้อมูลพื้นฐาน!C36</f>
        <v>38</v>
      </c>
      <c r="T7" s="74">
        <f>กรอกข้อมูลพื้นฐาน!D36</f>
        <v>39</v>
      </c>
      <c r="U7" s="74">
        <f>กรอกข้อมูลพื้นฐาน!E36</f>
        <v>0</v>
      </c>
      <c r="V7" s="74">
        <f>กรอกข้อมูลพื้นฐาน!F36</f>
        <v>0</v>
      </c>
      <c r="W7" s="74">
        <f>กรอกข้อมูลพื้นฐาน!G36</f>
        <v>0</v>
      </c>
      <c r="X7" s="74">
        <f>กรอกข้อมูลพื้นฐาน!H36</f>
        <v>0</v>
      </c>
      <c r="Y7" s="74">
        <f>กรอกข้อมูลพื้นฐาน!I36</f>
        <v>0</v>
      </c>
      <c r="Z7" s="24">
        <f t="shared" ref="Z7:Z30" si="0">SUM(S7:Y7)</f>
        <v>77</v>
      </c>
      <c r="AA7" s="34">
        <f>Z7*100/S32</f>
        <v>98.717948717948715</v>
      </c>
      <c r="AB7" s="30"/>
      <c r="AC7" s="30"/>
    </row>
    <row r="8" spans="1:29" ht="24" thickBot="1" x14ac:dyDescent="0.55000000000000004">
      <c r="A8" s="121" t="str">
        <f>กรอกข้อมูลพื้นฐาน!C13</f>
        <v xml:space="preserve"> 4/1</v>
      </c>
      <c r="B8" s="122" t="str">
        <f>กรอกข้อมูลพื้นฐาน!C22</f>
        <v>นายนิยม   เหล่าโคตร</v>
      </c>
      <c r="C8" s="123">
        <f>N8+E8+D8</f>
        <v>38</v>
      </c>
      <c r="D8" s="124">
        <f>กรอกข้อมูลพื้นฐาน!D13</f>
        <v>0</v>
      </c>
      <c r="E8" s="134">
        <f>กรอกข้อมูลพื้นฐาน!E13</f>
        <v>2</v>
      </c>
      <c r="F8" s="133">
        <f>กรอกข้อมูลพื้นฐาน!F13</f>
        <v>0</v>
      </c>
      <c r="G8" s="125">
        <f>กรอกข้อมูลพื้นฐาน!G13</f>
        <v>0</v>
      </c>
      <c r="H8" s="125">
        <f>กรอกข้อมูลพื้นฐาน!H13</f>
        <v>1</v>
      </c>
      <c r="I8" s="125">
        <f>กรอกข้อมูลพื้นฐาน!I13</f>
        <v>2</v>
      </c>
      <c r="J8" s="125">
        <f>กรอกข้อมูลพื้นฐาน!J13</f>
        <v>3</v>
      </c>
      <c r="K8" s="125">
        <f>กรอกข้อมูลพื้นฐาน!K13</f>
        <v>8</v>
      </c>
      <c r="L8" s="125">
        <f>กรอกข้อมูลพื้นฐาน!L13</f>
        <v>19</v>
      </c>
      <c r="M8" s="125">
        <f>กรอกข้อมูลพื้นฐาน!M13</f>
        <v>3</v>
      </c>
      <c r="N8" s="126">
        <f>SUM(F8:M8)</f>
        <v>36</v>
      </c>
      <c r="O8" s="55">
        <f>+((F8*0)+(G8*1)+(H8*2.25)+(I8*4)+(J8*6.25)+(K8*9)+(L8*12.25)+(M8*16))/N8</f>
        <v>10.604166666666666</v>
      </c>
      <c r="P8" s="55">
        <f>+((0*F8)+(1*G8)+(1.5*H8)+(2*I8)+(2.5*J8)+(3*K8)+(3.5*L8)+(4*M8))/N8</f>
        <v>3.2083333333333335</v>
      </c>
      <c r="Q8" s="55">
        <f>+(O8-(P8^2))^0.5</f>
        <v>0.55746200667748425</v>
      </c>
      <c r="R8" s="23" t="s">
        <v>21</v>
      </c>
      <c r="S8" s="74">
        <f>กรอกข้อมูลพื้นฐาน!C37</f>
        <v>37</v>
      </c>
      <c r="T8" s="74">
        <f>กรอกข้อมูลพื้นฐาน!D37</f>
        <v>38</v>
      </c>
      <c r="U8" s="74">
        <f>กรอกข้อมูลพื้นฐาน!E37</f>
        <v>0</v>
      </c>
      <c r="V8" s="74">
        <f>กรอกข้อมูลพื้นฐาน!F37</f>
        <v>0</v>
      </c>
      <c r="W8" s="74">
        <f>กรอกข้อมูลพื้นฐาน!G37</f>
        <v>0</v>
      </c>
      <c r="X8" s="74">
        <f>กรอกข้อมูลพื้นฐาน!H37</f>
        <v>0</v>
      </c>
      <c r="Y8" s="74">
        <f>กรอกข้อมูลพื้นฐาน!I37</f>
        <v>0</v>
      </c>
      <c r="Z8" s="24">
        <f t="shared" si="0"/>
        <v>75</v>
      </c>
      <c r="AA8" s="34">
        <f>Z8*100/S32</f>
        <v>96.15384615384616</v>
      </c>
      <c r="AB8" s="30"/>
      <c r="AC8" s="30"/>
    </row>
    <row r="9" spans="1:29" ht="24" thickBot="1" x14ac:dyDescent="0.55000000000000004">
      <c r="A9" s="121" t="str">
        <f>กรอกข้อมูลพื้นฐาน!C14</f>
        <v xml:space="preserve"> 4/2</v>
      </c>
      <c r="B9" s="122" t="str">
        <f>กรอกข้อมูลพื้นฐาน!C23</f>
        <v>นายนิยม   เหล่าโคตร</v>
      </c>
      <c r="C9" s="123">
        <f t="shared" ref="C9:C14" si="1">N9+E9+D9</f>
        <v>40</v>
      </c>
      <c r="D9" s="124">
        <f>กรอกข้อมูลพื้นฐาน!D14</f>
        <v>0</v>
      </c>
      <c r="E9" s="134">
        <f>กรอกข้อมูลพื้นฐาน!E14</f>
        <v>9</v>
      </c>
      <c r="F9" s="133">
        <f>กรอกข้อมูลพื้นฐาน!F14</f>
        <v>0</v>
      </c>
      <c r="G9" s="125">
        <f>กรอกข้อมูลพื้นฐาน!G14</f>
        <v>0</v>
      </c>
      <c r="H9" s="125">
        <f>กรอกข้อมูลพื้นฐาน!H14</f>
        <v>0</v>
      </c>
      <c r="I9" s="125">
        <f>กรอกข้อมูลพื้นฐาน!I14</f>
        <v>0</v>
      </c>
      <c r="J9" s="125">
        <f>กรอกข้อมูลพื้นฐาน!J14</f>
        <v>9</v>
      </c>
      <c r="K9" s="125">
        <f>กรอกข้อมูลพื้นฐาน!K14</f>
        <v>8</v>
      </c>
      <c r="L9" s="125">
        <f>กรอกข้อมูลพื้นฐาน!L14</f>
        <v>11</v>
      </c>
      <c r="M9" s="125">
        <f>กรอกข้อมูลพื้นฐาน!M14</f>
        <v>3</v>
      </c>
      <c r="N9" s="126">
        <f t="shared" ref="N9:N14" si="2">SUM(F9:M9)</f>
        <v>31</v>
      </c>
      <c r="O9" s="55">
        <f t="shared" ref="O9:O14" si="3">+((F9*0)+(G9*1)+(H9*2.25)+(I9*4)+(J9*6.25)+(K9*9)+(L9*12.25)+(M9*16))/N9</f>
        <v>10.03225806451613</v>
      </c>
      <c r="P9" s="55">
        <f t="shared" ref="P9:P14" si="4">+((0*F9)+(1*G9)+(1.5*H9)+(2*I9)+(2.5*J9)+(3*K9)+(3.5*L9)+(4*M9))/N9</f>
        <v>3.129032258064516</v>
      </c>
      <c r="Q9" s="55">
        <f t="shared" ref="Q9:Q14" si="5">+(O9-(P9^2))^0.5</f>
        <v>0.49134020037831749</v>
      </c>
      <c r="R9" s="23" t="s">
        <v>22</v>
      </c>
      <c r="S9" s="74">
        <f>กรอกข้อมูลพื้นฐาน!C38</f>
        <v>35</v>
      </c>
      <c r="T9" s="74">
        <f>กรอกข้อมูลพื้นฐาน!D38</f>
        <v>37</v>
      </c>
      <c r="U9" s="74">
        <f>กรอกข้อมูลพื้นฐาน!E38</f>
        <v>0</v>
      </c>
      <c r="V9" s="74">
        <f>กรอกข้อมูลพื้นฐาน!F38</f>
        <v>0</v>
      </c>
      <c r="W9" s="74">
        <f>กรอกข้อมูลพื้นฐาน!G38</f>
        <v>0</v>
      </c>
      <c r="X9" s="74">
        <f>กรอกข้อมูลพื้นฐาน!H38</f>
        <v>0</v>
      </c>
      <c r="Y9" s="74">
        <f>กรอกข้อมูลพื้นฐาน!I38</f>
        <v>0</v>
      </c>
      <c r="Z9" s="24">
        <f t="shared" si="0"/>
        <v>72</v>
      </c>
      <c r="AA9" s="34">
        <f>Z9*100/S32</f>
        <v>92.307692307692307</v>
      </c>
      <c r="AB9" s="30"/>
      <c r="AC9" s="30"/>
    </row>
    <row r="10" spans="1:29" ht="24" thickBot="1" x14ac:dyDescent="0.55000000000000004">
      <c r="A10" s="121">
        <f>กรอกข้อมูลพื้นฐาน!C15</f>
        <v>0</v>
      </c>
      <c r="B10" s="122">
        <f>กรอกข้อมูลพื้นฐาน!C24</f>
        <v>0</v>
      </c>
      <c r="C10" s="123">
        <f t="shared" si="1"/>
        <v>0</v>
      </c>
      <c r="D10" s="124">
        <f>กรอกข้อมูลพื้นฐาน!D15</f>
        <v>0</v>
      </c>
      <c r="E10" s="134">
        <f>กรอกข้อมูลพื้นฐาน!E15</f>
        <v>0</v>
      </c>
      <c r="F10" s="133">
        <f>กรอกข้อมูลพื้นฐาน!F15</f>
        <v>0</v>
      </c>
      <c r="G10" s="125">
        <f>กรอกข้อมูลพื้นฐาน!G15</f>
        <v>0</v>
      </c>
      <c r="H10" s="125">
        <f>กรอกข้อมูลพื้นฐาน!H15</f>
        <v>0</v>
      </c>
      <c r="I10" s="125">
        <f>กรอกข้อมูลพื้นฐาน!I15</f>
        <v>0</v>
      </c>
      <c r="J10" s="125">
        <f>กรอกข้อมูลพื้นฐาน!J15</f>
        <v>0</v>
      </c>
      <c r="K10" s="125">
        <f>กรอกข้อมูลพื้นฐาน!K15</f>
        <v>0</v>
      </c>
      <c r="L10" s="125">
        <f>กรอกข้อมูลพื้นฐาน!L15</f>
        <v>0</v>
      </c>
      <c r="M10" s="125">
        <f>กรอกข้อมูลพื้นฐาน!M15</f>
        <v>0</v>
      </c>
      <c r="N10" s="126">
        <f t="shared" si="2"/>
        <v>0</v>
      </c>
      <c r="O10" s="55" t="e">
        <f t="shared" si="3"/>
        <v>#DIV/0!</v>
      </c>
      <c r="P10" s="55" t="e">
        <f t="shared" si="4"/>
        <v>#DIV/0!</v>
      </c>
      <c r="Q10" s="55" t="e">
        <f t="shared" si="5"/>
        <v>#DIV/0!</v>
      </c>
      <c r="R10" s="23" t="s">
        <v>23</v>
      </c>
      <c r="S10" s="74">
        <f>กรอกข้อมูลพื้นฐาน!C39</f>
        <v>37</v>
      </c>
      <c r="T10" s="74">
        <f>กรอกข้อมูลพื้นฐาน!D39</f>
        <v>38</v>
      </c>
      <c r="U10" s="74">
        <f>กรอกข้อมูลพื้นฐาน!E39</f>
        <v>0</v>
      </c>
      <c r="V10" s="74">
        <f>กรอกข้อมูลพื้นฐาน!F39</f>
        <v>0</v>
      </c>
      <c r="W10" s="74">
        <f>กรอกข้อมูลพื้นฐาน!G39</f>
        <v>0</v>
      </c>
      <c r="X10" s="74">
        <f>กรอกข้อมูลพื้นฐาน!H39</f>
        <v>0</v>
      </c>
      <c r="Y10" s="74">
        <f>กรอกข้อมูลพื้นฐาน!I39</f>
        <v>0</v>
      </c>
      <c r="Z10" s="24">
        <f t="shared" si="0"/>
        <v>75</v>
      </c>
      <c r="AA10" s="34">
        <f>Z10*100/S32</f>
        <v>96.15384615384616</v>
      </c>
      <c r="AB10" s="30"/>
      <c r="AC10" s="30"/>
    </row>
    <row r="11" spans="1:29" ht="24" thickBot="1" x14ac:dyDescent="0.55000000000000004">
      <c r="A11" s="121">
        <f>กรอกข้อมูลพื้นฐาน!C16</f>
        <v>0</v>
      </c>
      <c r="B11" s="122">
        <f>กรอกข้อมูลพื้นฐาน!C25</f>
        <v>0</v>
      </c>
      <c r="C11" s="123">
        <f t="shared" si="1"/>
        <v>0</v>
      </c>
      <c r="D11" s="124">
        <f>กรอกข้อมูลพื้นฐาน!D16</f>
        <v>0</v>
      </c>
      <c r="E11" s="134">
        <f>กรอกข้อมูลพื้นฐาน!E16</f>
        <v>0</v>
      </c>
      <c r="F11" s="133">
        <f>กรอกข้อมูลพื้นฐาน!F16</f>
        <v>0</v>
      </c>
      <c r="G11" s="125">
        <f>กรอกข้อมูลพื้นฐาน!G16</f>
        <v>0</v>
      </c>
      <c r="H11" s="125">
        <f>กรอกข้อมูลพื้นฐาน!H16</f>
        <v>0</v>
      </c>
      <c r="I11" s="125">
        <f>กรอกข้อมูลพื้นฐาน!I16</f>
        <v>0</v>
      </c>
      <c r="J11" s="125">
        <f>กรอกข้อมูลพื้นฐาน!J16</f>
        <v>0</v>
      </c>
      <c r="K11" s="125">
        <f>กรอกข้อมูลพื้นฐาน!K16</f>
        <v>0</v>
      </c>
      <c r="L11" s="125">
        <f>กรอกข้อมูลพื้นฐาน!L16</f>
        <v>0</v>
      </c>
      <c r="M11" s="125">
        <f>กรอกข้อมูลพื้นฐาน!M16</f>
        <v>0</v>
      </c>
      <c r="N11" s="126">
        <f t="shared" si="2"/>
        <v>0</v>
      </c>
      <c r="O11" s="55" t="e">
        <f t="shared" si="3"/>
        <v>#DIV/0!</v>
      </c>
      <c r="P11" s="55" t="e">
        <f t="shared" si="4"/>
        <v>#DIV/0!</v>
      </c>
      <c r="Q11" s="55" t="e">
        <f t="shared" si="5"/>
        <v>#DIV/0!</v>
      </c>
      <c r="R11" s="23" t="s">
        <v>24</v>
      </c>
      <c r="S11" s="74">
        <f>กรอกข้อมูลพื้นฐาน!C40</f>
        <v>38</v>
      </c>
      <c r="T11" s="74">
        <f>กรอกข้อมูลพื้นฐาน!D40</f>
        <v>36</v>
      </c>
      <c r="U11" s="74">
        <f>กรอกข้อมูลพื้นฐาน!E40</f>
        <v>0</v>
      </c>
      <c r="V11" s="74">
        <f>กรอกข้อมูลพื้นฐาน!F40</f>
        <v>0</v>
      </c>
      <c r="W11" s="74">
        <f>กรอกข้อมูลพื้นฐาน!G40</f>
        <v>0</v>
      </c>
      <c r="X11" s="74">
        <f>กรอกข้อมูลพื้นฐาน!H40</f>
        <v>0</v>
      </c>
      <c r="Y11" s="74">
        <f>กรอกข้อมูลพื้นฐาน!I40</f>
        <v>0</v>
      </c>
      <c r="Z11" s="24">
        <f t="shared" si="0"/>
        <v>74</v>
      </c>
      <c r="AA11" s="34">
        <f>Z11*100/S32</f>
        <v>94.871794871794876</v>
      </c>
      <c r="AB11" s="30"/>
      <c r="AC11" s="30"/>
    </row>
    <row r="12" spans="1:29" ht="24" thickBot="1" x14ac:dyDescent="0.55000000000000004">
      <c r="A12" s="121">
        <f>กรอกข้อมูลพื้นฐาน!C17</f>
        <v>0</v>
      </c>
      <c r="B12" s="122">
        <f>กรอกข้อมูลพื้นฐาน!C26</f>
        <v>0</v>
      </c>
      <c r="C12" s="123">
        <f t="shared" si="1"/>
        <v>0</v>
      </c>
      <c r="D12" s="124">
        <f>กรอกข้อมูลพื้นฐาน!D17</f>
        <v>0</v>
      </c>
      <c r="E12" s="134">
        <f>กรอกข้อมูลพื้นฐาน!E17</f>
        <v>0</v>
      </c>
      <c r="F12" s="133">
        <f>กรอกข้อมูลพื้นฐาน!F17</f>
        <v>0</v>
      </c>
      <c r="G12" s="125">
        <f>กรอกข้อมูลพื้นฐาน!G17</f>
        <v>0</v>
      </c>
      <c r="H12" s="125">
        <f>กรอกข้อมูลพื้นฐาน!H17</f>
        <v>0</v>
      </c>
      <c r="I12" s="125">
        <f>กรอกข้อมูลพื้นฐาน!I17</f>
        <v>0</v>
      </c>
      <c r="J12" s="125">
        <f>กรอกข้อมูลพื้นฐาน!J17</f>
        <v>0</v>
      </c>
      <c r="K12" s="125">
        <f>กรอกข้อมูลพื้นฐาน!K17</f>
        <v>0</v>
      </c>
      <c r="L12" s="125">
        <f>กรอกข้อมูลพื้นฐาน!L17</f>
        <v>0</v>
      </c>
      <c r="M12" s="125">
        <f>กรอกข้อมูลพื้นฐาน!M17</f>
        <v>0</v>
      </c>
      <c r="N12" s="126">
        <f t="shared" si="2"/>
        <v>0</v>
      </c>
      <c r="O12" s="55" t="e">
        <f t="shared" si="3"/>
        <v>#DIV/0!</v>
      </c>
      <c r="P12" s="55" t="e">
        <f t="shared" si="4"/>
        <v>#DIV/0!</v>
      </c>
      <c r="Q12" s="55" t="e">
        <f t="shared" si="5"/>
        <v>#DIV/0!</v>
      </c>
      <c r="R12" s="23">
        <v>6</v>
      </c>
      <c r="S12" s="74">
        <f>กรอกข้อมูลพื้นฐาน!C41</f>
        <v>36</v>
      </c>
      <c r="T12" s="74">
        <f>กรอกข้อมูลพื้นฐาน!D41</f>
        <v>36</v>
      </c>
      <c r="U12" s="74">
        <f>กรอกข้อมูลพื้นฐาน!E41</f>
        <v>0</v>
      </c>
      <c r="V12" s="74">
        <f>กรอกข้อมูลพื้นฐาน!F41</f>
        <v>0</v>
      </c>
      <c r="W12" s="74">
        <f>กรอกข้อมูลพื้นฐาน!G41</f>
        <v>0</v>
      </c>
      <c r="X12" s="74">
        <f>กรอกข้อมูลพื้นฐาน!H41</f>
        <v>0</v>
      </c>
      <c r="Y12" s="74">
        <f>กรอกข้อมูลพื้นฐาน!I41</f>
        <v>0</v>
      </c>
      <c r="Z12" s="24">
        <f>SUM(S12:Y12)</f>
        <v>72</v>
      </c>
      <c r="AA12" s="34">
        <f>Z12*100/S32</f>
        <v>92.307692307692307</v>
      </c>
      <c r="AB12" s="30"/>
      <c r="AC12" s="30"/>
    </row>
    <row r="13" spans="1:29" ht="24" thickBot="1" x14ac:dyDescent="0.55000000000000004">
      <c r="A13" s="121">
        <f>กรอกข้อมูลพื้นฐาน!C18</f>
        <v>0</v>
      </c>
      <c r="B13" s="122">
        <f>กรอกข้อมูลพื้นฐาน!C27</f>
        <v>0</v>
      </c>
      <c r="C13" s="123">
        <f t="shared" si="1"/>
        <v>0</v>
      </c>
      <c r="D13" s="124">
        <f>กรอกข้อมูลพื้นฐาน!D18</f>
        <v>0</v>
      </c>
      <c r="E13" s="134">
        <f>กรอกข้อมูลพื้นฐาน!E18</f>
        <v>0</v>
      </c>
      <c r="F13" s="133">
        <f>กรอกข้อมูลพื้นฐาน!F18</f>
        <v>0</v>
      </c>
      <c r="G13" s="125">
        <f>กรอกข้อมูลพื้นฐาน!G18</f>
        <v>0</v>
      </c>
      <c r="H13" s="125">
        <f>กรอกข้อมูลพื้นฐาน!H18</f>
        <v>0</v>
      </c>
      <c r="I13" s="125">
        <f>กรอกข้อมูลพื้นฐาน!I18</f>
        <v>0</v>
      </c>
      <c r="J13" s="125">
        <f>กรอกข้อมูลพื้นฐาน!J18</f>
        <v>0</v>
      </c>
      <c r="K13" s="125">
        <f>กรอกข้อมูลพื้นฐาน!K18</f>
        <v>0</v>
      </c>
      <c r="L13" s="125">
        <f>กรอกข้อมูลพื้นฐาน!L18</f>
        <v>0</v>
      </c>
      <c r="M13" s="125">
        <f>กรอกข้อมูลพื้นฐาน!M18</f>
        <v>0</v>
      </c>
      <c r="N13" s="126">
        <f t="shared" si="2"/>
        <v>0</v>
      </c>
      <c r="O13" s="55" t="e">
        <f t="shared" si="3"/>
        <v>#DIV/0!</v>
      </c>
      <c r="P13" s="55" t="e">
        <f t="shared" si="4"/>
        <v>#DIV/0!</v>
      </c>
      <c r="Q13" s="55" t="e">
        <f t="shared" si="5"/>
        <v>#DIV/0!</v>
      </c>
      <c r="R13" s="23">
        <v>7</v>
      </c>
      <c r="S13" s="74">
        <f>กรอกข้อมูลพื้นฐาน!C42</f>
        <v>37</v>
      </c>
      <c r="T13" s="74">
        <f>กรอกข้อมูลพื้นฐาน!D42</f>
        <v>38</v>
      </c>
      <c r="U13" s="74">
        <f>กรอกข้อมูลพื้นฐาน!E42</f>
        <v>0</v>
      </c>
      <c r="V13" s="74">
        <f>กรอกข้อมูลพื้นฐาน!F42</f>
        <v>0</v>
      </c>
      <c r="W13" s="74">
        <f>กรอกข้อมูลพื้นฐาน!G42</f>
        <v>0</v>
      </c>
      <c r="X13" s="74">
        <f>กรอกข้อมูลพื้นฐาน!H42</f>
        <v>0</v>
      </c>
      <c r="Y13" s="74">
        <f>กรอกข้อมูลพื้นฐาน!I42</f>
        <v>0</v>
      </c>
      <c r="Z13" s="24">
        <f t="shared" si="0"/>
        <v>75</v>
      </c>
      <c r="AA13" s="34">
        <f>Z13*100/S32</f>
        <v>96.15384615384616</v>
      </c>
      <c r="AB13" s="30"/>
      <c r="AC13" s="30"/>
    </row>
    <row r="14" spans="1:29" ht="24" thickBot="1" x14ac:dyDescent="0.55000000000000004">
      <c r="A14" s="121">
        <f>กรอกข้อมูลพื้นฐาน!C19</f>
        <v>0</v>
      </c>
      <c r="B14" s="122">
        <f>กรอกข้อมูลพื้นฐาน!C28</f>
        <v>0</v>
      </c>
      <c r="C14" s="123">
        <f t="shared" si="1"/>
        <v>0</v>
      </c>
      <c r="D14" s="124">
        <f>กรอกข้อมูลพื้นฐาน!D19</f>
        <v>0</v>
      </c>
      <c r="E14" s="134">
        <f>กรอกข้อมูลพื้นฐาน!E19</f>
        <v>0</v>
      </c>
      <c r="F14" s="133">
        <f>กรอกข้อมูลพื้นฐาน!F19</f>
        <v>0</v>
      </c>
      <c r="G14" s="125">
        <f>กรอกข้อมูลพื้นฐาน!G19</f>
        <v>0</v>
      </c>
      <c r="H14" s="125">
        <f>กรอกข้อมูลพื้นฐาน!H19</f>
        <v>0</v>
      </c>
      <c r="I14" s="125">
        <f>กรอกข้อมูลพื้นฐาน!I19</f>
        <v>0</v>
      </c>
      <c r="J14" s="125">
        <f>กรอกข้อมูลพื้นฐาน!J19</f>
        <v>0</v>
      </c>
      <c r="K14" s="125">
        <f>กรอกข้อมูลพื้นฐาน!K19</f>
        <v>0</v>
      </c>
      <c r="L14" s="125">
        <f>กรอกข้อมูลพื้นฐาน!L19</f>
        <v>0</v>
      </c>
      <c r="M14" s="125">
        <f>กรอกข้อมูลพื้นฐาน!M19</f>
        <v>0</v>
      </c>
      <c r="N14" s="126">
        <f t="shared" si="2"/>
        <v>0</v>
      </c>
      <c r="O14" s="55" t="e">
        <f t="shared" si="3"/>
        <v>#DIV/0!</v>
      </c>
      <c r="P14" s="55" t="e">
        <f t="shared" si="4"/>
        <v>#DIV/0!</v>
      </c>
      <c r="Q14" s="55" t="e">
        <f t="shared" si="5"/>
        <v>#DIV/0!</v>
      </c>
      <c r="R14" s="23">
        <v>8</v>
      </c>
      <c r="S14" s="74">
        <f>กรอกข้อมูลพื้นฐาน!C43</f>
        <v>38</v>
      </c>
      <c r="T14" s="74">
        <f>กรอกข้อมูลพื้นฐาน!D43</f>
        <v>37</v>
      </c>
      <c r="U14" s="74">
        <f>กรอกข้อมูลพื้นฐาน!E43</f>
        <v>0</v>
      </c>
      <c r="V14" s="74">
        <f>กรอกข้อมูลพื้นฐาน!F43</f>
        <v>0</v>
      </c>
      <c r="W14" s="74">
        <f>กรอกข้อมูลพื้นฐาน!G43</f>
        <v>0</v>
      </c>
      <c r="X14" s="74">
        <f>กรอกข้อมูลพื้นฐาน!H43</f>
        <v>0</v>
      </c>
      <c r="Y14" s="74">
        <f>กรอกข้อมูลพื้นฐาน!I43</f>
        <v>0</v>
      </c>
      <c r="Z14" s="24">
        <f t="shared" si="0"/>
        <v>75</v>
      </c>
      <c r="AA14" s="34">
        <f>Z14*100/S32</f>
        <v>96.15384615384616</v>
      </c>
      <c r="AB14" s="30"/>
      <c r="AC14" s="30"/>
    </row>
    <row r="15" spans="1:29" ht="27" thickBot="1" x14ac:dyDescent="0.6">
      <c r="A15" s="261" t="s">
        <v>17</v>
      </c>
      <c r="B15" s="262"/>
      <c r="C15" s="135">
        <f t="shared" ref="C15:N15" si="6">SUM(C8:C14)</f>
        <v>78</v>
      </c>
      <c r="D15" s="136">
        <f>SUM(D8:D14)</f>
        <v>0</v>
      </c>
      <c r="E15" s="137">
        <f>SUM(E8:E14)</f>
        <v>11</v>
      </c>
      <c r="F15" s="138">
        <f t="shared" si="6"/>
        <v>0</v>
      </c>
      <c r="G15" s="139">
        <f t="shared" si="6"/>
        <v>0</v>
      </c>
      <c r="H15" s="139">
        <f t="shared" si="6"/>
        <v>1</v>
      </c>
      <c r="I15" s="139">
        <f t="shared" si="6"/>
        <v>2</v>
      </c>
      <c r="J15" s="139">
        <f t="shared" si="6"/>
        <v>12</v>
      </c>
      <c r="K15" s="139">
        <f t="shared" si="6"/>
        <v>16</v>
      </c>
      <c r="L15" s="139">
        <f t="shared" si="6"/>
        <v>30</v>
      </c>
      <c r="M15" s="139">
        <f t="shared" si="6"/>
        <v>6</v>
      </c>
      <c r="N15" s="139">
        <f t="shared" si="6"/>
        <v>67</v>
      </c>
      <c r="O15" s="33">
        <f>+((F15*0)+(G15*1)+(H15*2.25)+(I15*4)+(J15*6.25)+(K15*9)+(L15*12.25)+(M15*16))/N15</f>
        <v>10.33955223880597</v>
      </c>
      <c r="P15" s="52">
        <f>+((0*F15)+(1*G15)+(1.5*H15)+(2*I15)+(2.5*J15)+(3*K15)+(3.5*L15)+(4*M15))/N15</f>
        <v>3.1716417910447761</v>
      </c>
      <c r="Q15" s="56">
        <f>+(O15-(P15^2))^0.5</f>
        <v>0.52937754779009494</v>
      </c>
      <c r="R15" s="25">
        <v>9</v>
      </c>
      <c r="S15" s="74">
        <f>กรอกข้อมูลพื้นฐาน!C44</f>
        <v>37</v>
      </c>
      <c r="T15" s="74">
        <f>กรอกข้อมูลพื้นฐาน!D44</f>
        <v>36</v>
      </c>
      <c r="U15" s="74">
        <f>กรอกข้อมูลพื้นฐาน!E44</f>
        <v>0</v>
      </c>
      <c r="V15" s="74">
        <f>กรอกข้อมูลพื้นฐาน!F44</f>
        <v>0</v>
      </c>
      <c r="W15" s="74">
        <f>กรอกข้อมูลพื้นฐาน!G44</f>
        <v>0</v>
      </c>
      <c r="X15" s="74">
        <f>กรอกข้อมูลพื้นฐาน!H44</f>
        <v>0</v>
      </c>
      <c r="Y15" s="74">
        <f>กรอกข้อมูลพื้นฐาน!I44</f>
        <v>0</v>
      </c>
      <c r="Z15" s="24">
        <f t="shared" si="0"/>
        <v>73</v>
      </c>
      <c r="AA15" s="34">
        <f>Z15*100/S32</f>
        <v>93.589743589743591</v>
      </c>
      <c r="AB15" s="30"/>
      <c r="AC15" s="30"/>
    </row>
    <row r="16" spans="1:29" ht="24" thickBot="1" x14ac:dyDescent="0.55000000000000004">
      <c r="A16" s="261" t="s">
        <v>16</v>
      </c>
      <c r="B16" s="262"/>
      <c r="C16" s="140">
        <f>C15*100/C15</f>
        <v>100</v>
      </c>
      <c r="D16" s="141">
        <f>D15*N100/N15</f>
        <v>0</v>
      </c>
      <c r="E16" s="142">
        <f>E15*100/N15</f>
        <v>16.417910447761194</v>
      </c>
      <c r="F16" s="143">
        <f>F15*100/N15</f>
        <v>0</v>
      </c>
      <c r="G16" s="144">
        <f>G15*100/N15</f>
        <v>0</v>
      </c>
      <c r="H16" s="145">
        <f>H15*100/N15</f>
        <v>1.4925373134328359</v>
      </c>
      <c r="I16" s="145">
        <f>I15*100/N15</f>
        <v>2.9850746268656718</v>
      </c>
      <c r="J16" s="145">
        <f>J15*100/N15</f>
        <v>17.910447761194028</v>
      </c>
      <c r="K16" s="145">
        <f>K15*100/N15</f>
        <v>23.880597014925375</v>
      </c>
      <c r="L16" s="145">
        <f>L15*100/N15</f>
        <v>44.776119402985074</v>
      </c>
      <c r="M16" s="145">
        <f>M15*100/N15</f>
        <v>8.9552238805970141</v>
      </c>
      <c r="N16" s="145">
        <f>N15*100/N15</f>
        <v>100</v>
      </c>
      <c r="O16" s="6"/>
      <c r="P16" s="51"/>
      <c r="Q16" s="51"/>
      <c r="R16" s="23">
        <v>10</v>
      </c>
      <c r="S16" s="74">
        <f>กรอกข้อมูลพื้นฐาน!C45</f>
        <v>0</v>
      </c>
      <c r="T16" s="74">
        <f>กรอกข้อมูลพื้นฐาน!D45</f>
        <v>0</v>
      </c>
      <c r="U16" s="74">
        <f>กรอกข้อมูลพื้นฐาน!E45</f>
        <v>0</v>
      </c>
      <c r="V16" s="74">
        <f>กรอกข้อมูลพื้นฐาน!F45</f>
        <v>0</v>
      </c>
      <c r="W16" s="74">
        <f>กรอกข้อมูลพื้นฐาน!G45</f>
        <v>0</v>
      </c>
      <c r="X16" s="74">
        <f>กรอกข้อมูลพื้นฐาน!H45</f>
        <v>0</v>
      </c>
      <c r="Y16" s="74">
        <f>กรอกข้อมูลพื้นฐาน!I45</f>
        <v>0</v>
      </c>
      <c r="Z16" s="24">
        <f t="shared" si="0"/>
        <v>0</v>
      </c>
      <c r="AA16" s="34">
        <f>Z16*100/S32</f>
        <v>0</v>
      </c>
      <c r="AB16" s="30"/>
      <c r="AC16" s="30"/>
    </row>
    <row r="17" spans="1:29" ht="23.25" x14ac:dyDescent="0.5">
      <c r="A17" s="7"/>
      <c r="B17" s="7"/>
      <c r="C17" s="8"/>
      <c r="D17" s="12"/>
      <c r="E17" s="12"/>
      <c r="F17" s="13"/>
      <c r="G17" s="9"/>
      <c r="H17" s="9"/>
      <c r="I17" s="9"/>
      <c r="J17" s="9"/>
      <c r="K17" s="10"/>
      <c r="L17" s="10"/>
      <c r="M17" s="9"/>
      <c r="N17" s="8"/>
      <c r="O17" s="8"/>
      <c r="P17" s="9"/>
      <c r="Q17" s="8"/>
      <c r="R17" s="23">
        <v>11</v>
      </c>
      <c r="S17" s="74">
        <f>กรอกข้อมูลพื้นฐาน!C46</f>
        <v>0</v>
      </c>
      <c r="T17" s="74">
        <f>กรอกข้อมูลพื้นฐาน!D46</f>
        <v>0</v>
      </c>
      <c r="U17" s="74">
        <f>กรอกข้อมูลพื้นฐาน!E46</f>
        <v>0</v>
      </c>
      <c r="V17" s="74">
        <f>กรอกข้อมูลพื้นฐาน!F46</f>
        <v>0</v>
      </c>
      <c r="W17" s="74">
        <f>กรอกข้อมูลพื้นฐาน!G46</f>
        <v>0</v>
      </c>
      <c r="X17" s="74">
        <f>กรอกข้อมูลพื้นฐาน!H46</f>
        <v>0</v>
      </c>
      <c r="Y17" s="74">
        <f>กรอกข้อมูลพื้นฐาน!I46</f>
        <v>0</v>
      </c>
      <c r="Z17" s="24">
        <f t="shared" si="0"/>
        <v>0</v>
      </c>
      <c r="AA17" s="34">
        <f>Z17*100/S32</f>
        <v>0</v>
      </c>
      <c r="AB17" s="30"/>
      <c r="AC17" s="30"/>
    </row>
    <row r="18" spans="1:29" ht="26.25" x14ac:dyDescent="0.5">
      <c r="A18" s="254" t="s">
        <v>8</v>
      </c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3">
        <v>12</v>
      </c>
      <c r="S18" s="74">
        <f>กรอกข้อมูลพื้นฐาน!C47</f>
        <v>0</v>
      </c>
      <c r="T18" s="74">
        <f>กรอกข้อมูลพื้นฐาน!D47</f>
        <v>0</v>
      </c>
      <c r="U18" s="74">
        <f>กรอกข้อมูลพื้นฐาน!E47</f>
        <v>0</v>
      </c>
      <c r="V18" s="74">
        <f>กรอกข้อมูลพื้นฐาน!F47</f>
        <v>0</v>
      </c>
      <c r="W18" s="74">
        <f>กรอกข้อมูลพื้นฐาน!G47</f>
        <v>0</v>
      </c>
      <c r="X18" s="74">
        <f>กรอกข้อมูลพื้นฐาน!H47</f>
        <v>0</v>
      </c>
      <c r="Y18" s="74">
        <f>กรอกข้อมูลพื้นฐาน!I47</f>
        <v>0</v>
      </c>
      <c r="Z18" s="24">
        <f t="shared" si="0"/>
        <v>0</v>
      </c>
      <c r="AA18" s="34">
        <f>Z18*100/S32</f>
        <v>0</v>
      </c>
      <c r="AB18" s="30"/>
      <c r="AC18" s="30"/>
    </row>
    <row r="19" spans="1:29" ht="26.25" x14ac:dyDescent="0.5">
      <c r="A19" s="234" t="s">
        <v>89</v>
      </c>
      <c r="B19" s="234"/>
      <c r="C19" s="234"/>
      <c r="D19" s="71"/>
      <c r="E19" s="16"/>
      <c r="F19" s="234" t="str">
        <f>F1</f>
        <v>เคมี 1</v>
      </c>
      <c r="G19" s="234"/>
      <c r="H19" s="234"/>
      <c r="I19" s="234"/>
      <c r="J19" s="234"/>
      <c r="K19" s="234"/>
      <c r="L19" s="234"/>
      <c r="M19" s="256" t="s">
        <v>64</v>
      </c>
      <c r="N19" s="256"/>
      <c r="O19" s="234" t="str">
        <f>N1</f>
        <v>ว30221</v>
      </c>
      <c r="P19" s="234"/>
      <c r="R19" s="23">
        <v>13</v>
      </c>
      <c r="S19" s="74">
        <f>กรอกข้อมูลพื้นฐาน!C48</f>
        <v>0</v>
      </c>
      <c r="T19" s="74">
        <f>กรอกข้อมูลพื้นฐาน!D48</f>
        <v>0</v>
      </c>
      <c r="U19" s="74">
        <f>กรอกข้อมูลพื้นฐาน!E48</f>
        <v>0</v>
      </c>
      <c r="V19" s="74">
        <f>กรอกข้อมูลพื้นฐาน!F48</f>
        <v>0</v>
      </c>
      <c r="W19" s="74">
        <f>กรอกข้อมูลพื้นฐาน!G48</f>
        <v>0</v>
      </c>
      <c r="X19" s="74">
        <f>กรอกข้อมูลพื้นฐาน!H48</f>
        <v>0</v>
      </c>
      <c r="Y19" s="74">
        <f>กรอกข้อมูลพื้นฐาน!I48</f>
        <v>0</v>
      </c>
      <c r="Z19" s="24">
        <f t="shared" si="0"/>
        <v>0</v>
      </c>
      <c r="AA19" s="34">
        <f>Z19*100/S32</f>
        <v>0</v>
      </c>
      <c r="AB19" s="30"/>
      <c r="AC19" s="30"/>
    </row>
    <row r="20" spans="1:29" ht="23.25" x14ac:dyDescent="0.5">
      <c r="R20" s="23">
        <v>14</v>
      </c>
      <c r="S20" s="74">
        <f>กรอกข้อมูลพื้นฐาน!C49</f>
        <v>0</v>
      </c>
      <c r="T20" s="74">
        <f>กรอกข้อมูลพื้นฐาน!D49</f>
        <v>0</v>
      </c>
      <c r="U20" s="74">
        <f>กรอกข้อมูลพื้นฐาน!E49</f>
        <v>0</v>
      </c>
      <c r="V20" s="74">
        <f>กรอกข้อมูลพื้นฐาน!F49</f>
        <v>0</v>
      </c>
      <c r="W20" s="74">
        <f>กรอกข้อมูลพื้นฐาน!G49</f>
        <v>0</v>
      </c>
      <c r="X20" s="74">
        <f>กรอกข้อมูลพื้นฐาน!H49</f>
        <v>0</v>
      </c>
      <c r="Y20" s="74">
        <f>กรอกข้อมูลพื้นฐาน!I49</f>
        <v>0</v>
      </c>
      <c r="Z20" s="24">
        <f t="shared" si="0"/>
        <v>0</v>
      </c>
      <c r="AA20" s="34">
        <f>Z20*100/S32</f>
        <v>0</v>
      </c>
      <c r="AB20" s="30"/>
      <c r="AC20" s="30"/>
    </row>
    <row r="21" spans="1:29" ht="23.25" x14ac:dyDescent="0.5">
      <c r="Q21" s="39"/>
      <c r="R21" s="25">
        <v>15</v>
      </c>
      <c r="S21" s="74">
        <f>กรอกข้อมูลพื้นฐาน!C50</f>
        <v>0</v>
      </c>
      <c r="T21" s="74">
        <f>กรอกข้อมูลพื้นฐาน!D50</f>
        <v>0</v>
      </c>
      <c r="U21" s="74">
        <f>กรอกข้อมูลพื้นฐาน!E50</f>
        <v>0</v>
      </c>
      <c r="V21" s="74">
        <f>กรอกข้อมูลพื้นฐาน!F50</f>
        <v>0</v>
      </c>
      <c r="W21" s="74">
        <f>กรอกข้อมูลพื้นฐาน!G50</f>
        <v>0</v>
      </c>
      <c r="X21" s="74">
        <f>กรอกข้อมูลพื้นฐาน!H50</f>
        <v>0</v>
      </c>
      <c r="Y21" s="74">
        <f>กรอกข้อมูลพื้นฐาน!I50</f>
        <v>0</v>
      </c>
      <c r="Z21" s="24">
        <f t="shared" si="0"/>
        <v>0</v>
      </c>
      <c r="AA21" s="34">
        <f>Z21*100/S32</f>
        <v>0</v>
      </c>
      <c r="AB21" s="30"/>
      <c r="AC21" s="30"/>
    </row>
    <row r="22" spans="1:29" ht="23.25" x14ac:dyDescent="0.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23">
        <v>16</v>
      </c>
      <c r="S22" s="74">
        <f>กรอกข้อมูลพื้นฐาน!C51</f>
        <v>0</v>
      </c>
      <c r="T22" s="74">
        <f>กรอกข้อมูลพื้นฐาน!D51</f>
        <v>0</v>
      </c>
      <c r="U22" s="74">
        <f>กรอกข้อมูลพื้นฐาน!E51</f>
        <v>0</v>
      </c>
      <c r="V22" s="74">
        <f>กรอกข้อมูลพื้นฐาน!F51</f>
        <v>0</v>
      </c>
      <c r="W22" s="74">
        <f>กรอกข้อมูลพื้นฐาน!G51</f>
        <v>0</v>
      </c>
      <c r="X22" s="74">
        <f>กรอกข้อมูลพื้นฐาน!H51</f>
        <v>0</v>
      </c>
      <c r="Y22" s="74">
        <f>กรอกข้อมูลพื้นฐาน!I51</f>
        <v>0</v>
      </c>
      <c r="Z22" s="24">
        <f t="shared" si="0"/>
        <v>0</v>
      </c>
      <c r="AA22" s="34">
        <f>Z22*100/S32</f>
        <v>0</v>
      </c>
      <c r="AB22" s="30"/>
      <c r="AC22" s="30"/>
    </row>
    <row r="23" spans="1:29" ht="23.25" x14ac:dyDescent="0.5">
      <c r="A23" s="12"/>
      <c r="B23" s="12"/>
      <c r="C23" s="12"/>
      <c r="D23" s="12"/>
      <c r="E23" s="12"/>
      <c r="F23" s="12"/>
      <c r="I23" s="11"/>
      <c r="J23" s="12"/>
      <c r="K23" s="12"/>
      <c r="L23" s="12"/>
      <c r="M23" s="12"/>
      <c r="N23" s="12"/>
      <c r="O23" s="12"/>
      <c r="P23" s="12"/>
      <c r="Q23" s="12"/>
      <c r="R23" s="23">
        <v>17</v>
      </c>
      <c r="S23" s="74">
        <f>กรอกข้อมูลพื้นฐาน!C52</f>
        <v>0</v>
      </c>
      <c r="T23" s="74">
        <f>กรอกข้อมูลพื้นฐาน!D52</f>
        <v>0</v>
      </c>
      <c r="U23" s="74">
        <f>กรอกข้อมูลพื้นฐาน!E52</f>
        <v>0</v>
      </c>
      <c r="V23" s="74">
        <f>กรอกข้อมูลพื้นฐาน!F52</f>
        <v>0</v>
      </c>
      <c r="W23" s="74">
        <f>กรอกข้อมูลพื้นฐาน!G52</f>
        <v>0</v>
      </c>
      <c r="X23" s="74">
        <f>กรอกข้อมูลพื้นฐาน!H52</f>
        <v>0</v>
      </c>
      <c r="Y23" s="74">
        <f>กรอกข้อมูลพื้นฐาน!I52</f>
        <v>0</v>
      </c>
      <c r="Z23" s="24">
        <f t="shared" si="0"/>
        <v>0</v>
      </c>
      <c r="AA23" s="34">
        <f>Z23*100/S32</f>
        <v>0</v>
      </c>
      <c r="AB23" s="30"/>
      <c r="AC23" s="30"/>
    </row>
    <row r="24" spans="1:29" ht="23.25" x14ac:dyDescent="0.5">
      <c r="A24" s="12"/>
      <c r="B24" s="12"/>
      <c r="C24" s="12"/>
      <c r="D24" s="12"/>
      <c r="E24" s="12"/>
      <c r="F24" s="12"/>
      <c r="J24" s="12"/>
      <c r="K24" s="12"/>
      <c r="L24" s="12"/>
      <c r="M24" s="12"/>
      <c r="N24" s="12"/>
      <c r="O24" s="12"/>
      <c r="P24" s="12"/>
      <c r="Q24" s="12"/>
      <c r="R24" s="23">
        <v>18</v>
      </c>
      <c r="S24" s="74">
        <f>กรอกข้อมูลพื้นฐาน!C53</f>
        <v>0</v>
      </c>
      <c r="T24" s="74">
        <f>กรอกข้อมูลพื้นฐาน!D53</f>
        <v>0</v>
      </c>
      <c r="U24" s="74">
        <f>กรอกข้อมูลพื้นฐาน!E53</f>
        <v>0</v>
      </c>
      <c r="V24" s="74">
        <f>กรอกข้อมูลพื้นฐาน!F53</f>
        <v>0</v>
      </c>
      <c r="W24" s="74">
        <f>กรอกข้อมูลพื้นฐาน!G53</f>
        <v>0</v>
      </c>
      <c r="X24" s="74">
        <f>กรอกข้อมูลพื้นฐาน!H53</f>
        <v>0</v>
      </c>
      <c r="Y24" s="74">
        <f>กรอกข้อมูลพื้นฐาน!I53</f>
        <v>0</v>
      </c>
      <c r="Z24" s="24">
        <f t="shared" si="0"/>
        <v>0</v>
      </c>
      <c r="AA24" s="34">
        <f>Z24*100/S32</f>
        <v>0</v>
      </c>
      <c r="AB24" s="30"/>
      <c r="AC24" s="30"/>
    </row>
    <row r="25" spans="1:29" ht="23.25" x14ac:dyDescent="0.5">
      <c r="A25" s="12"/>
      <c r="B25" s="12"/>
      <c r="C25" s="12"/>
      <c r="D25" s="12"/>
      <c r="E25" s="12"/>
      <c r="F25" s="12"/>
      <c r="J25" s="11"/>
      <c r="K25" s="12"/>
      <c r="L25" s="12"/>
      <c r="M25" s="12"/>
      <c r="N25" s="12"/>
      <c r="O25" s="12"/>
      <c r="P25" s="12"/>
      <c r="Q25" s="12"/>
      <c r="R25" s="23">
        <v>19</v>
      </c>
      <c r="S25" s="74">
        <f>กรอกข้อมูลพื้นฐาน!C54</f>
        <v>0</v>
      </c>
      <c r="T25" s="74">
        <f>กรอกข้อมูลพื้นฐาน!D54</f>
        <v>0</v>
      </c>
      <c r="U25" s="74">
        <f>กรอกข้อมูลพื้นฐาน!E54</f>
        <v>0</v>
      </c>
      <c r="V25" s="74">
        <f>กรอกข้อมูลพื้นฐาน!F54</f>
        <v>0</v>
      </c>
      <c r="W25" s="74">
        <f>กรอกข้อมูลพื้นฐาน!G54</f>
        <v>0</v>
      </c>
      <c r="X25" s="74">
        <f>กรอกข้อมูลพื้นฐาน!H54</f>
        <v>0</v>
      </c>
      <c r="Y25" s="74">
        <f>กรอกข้อมูลพื้นฐาน!I54</f>
        <v>0</v>
      </c>
      <c r="Z25" s="24">
        <f t="shared" si="0"/>
        <v>0</v>
      </c>
      <c r="AA25" s="34">
        <f>Z25*100/S32</f>
        <v>0</v>
      </c>
      <c r="AB25" s="30"/>
      <c r="AC25" s="30"/>
    </row>
    <row r="26" spans="1:29" ht="23.25" x14ac:dyDescent="0.5">
      <c r="A26" s="12"/>
      <c r="B26" s="12"/>
      <c r="C26" s="12"/>
      <c r="D26" s="12"/>
      <c r="E26" s="12"/>
      <c r="F26" s="12"/>
      <c r="J26" s="13"/>
      <c r="K26" s="12"/>
      <c r="L26" s="12"/>
      <c r="M26" s="12"/>
      <c r="N26" s="12"/>
      <c r="O26" s="12"/>
      <c r="P26" s="12"/>
      <c r="Q26" s="12"/>
      <c r="R26" s="23">
        <v>20</v>
      </c>
      <c r="S26" s="74">
        <f>กรอกข้อมูลพื้นฐาน!C55</f>
        <v>0</v>
      </c>
      <c r="T26" s="74">
        <f>กรอกข้อมูลพื้นฐาน!D55</f>
        <v>0</v>
      </c>
      <c r="U26" s="74">
        <f>กรอกข้อมูลพื้นฐาน!E55</f>
        <v>0</v>
      </c>
      <c r="V26" s="74">
        <f>กรอกข้อมูลพื้นฐาน!F55</f>
        <v>0</v>
      </c>
      <c r="W26" s="74">
        <f>กรอกข้อมูลพื้นฐาน!G55</f>
        <v>0</v>
      </c>
      <c r="X26" s="74">
        <f>กรอกข้อมูลพื้นฐาน!H55</f>
        <v>0</v>
      </c>
      <c r="Y26" s="74">
        <f>กรอกข้อมูลพื้นฐาน!I55</f>
        <v>0</v>
      </c>
      <c r="Z26" s="24">
        <f t="shared" si="0"/>
        <v>0</v>
      </c>
      <c r="AA26" s="34">
        <f>Z26*100/S32</f>
        <v>0</v>
      </c>
      <c r="AB26" s="30"/>
      <c r="AC26" s="30"/>
    </row>
    <row r="27" spans="1:29" ht="23.25" x14ac:dyDescent="0.5">
      <c r="A27" s="12"/>
      <c r="B27" s="12"/>
      <c r="C27" s="12"/>
      <c r="D27" s="12"/>
      <c r="E27" s="12"/>
      <c r="F27" s="12"/>
      <c r="J27" s="13"/>
      <c r="K27" s="12"/>
      <c r="L27" s="12"/>
      <c r="M27" s="12"/>
      <c r="N27" s="12"/>
      <c r="O27" s="12"/>
      <c r="P27" s="12"/>
      <c r="Q27" s="12"/>
      <c r="R27" s="23">
        <v>21</v>
      </c>
      <c r="S27" s="74">
        <f>กรอกข้อมูลพื้นฐาน!C56</f>
        <v>0</v>
      </c>
      <c r="T27" s="74">
        <f>กรอกข้อมูลพื้นฐาน!D56</f>
        <v>0</v>
      </c>
      <c r="U27" s="74">
        <f>กรอกข้อมูลพื้นฐาน!E56</f>
        <v>0</v>
      </c>
      <c r="V27" s="74">
        <f>กรอกข้อมูลพื้นฐาน!F56</f>
        <v>0</v>
      </c>
      <c r="W27" s="74">
        <f>กรอกข้อมูลพื้นฐาน!G56</f>
        <v>0</v>
      </c>
      <c r="X27" s="74">
        <f>กรอกข้อมูลพื้นฐาน!H56</f>
        <v>0</v>
      </c>
      <c r="Y27" s="74">
        <f>กรอกข้อมูลพื้นฐาน!I56</f>
        <v>0</v>
      </c>
      <c r="Z27" s="24">
        <f t="shared" si="0"/>
        <v>0</v>
      </c>
      <c r="AA27" s="34">
        <f>Z27*100/S32</f>
        <v>0</v>
      </c>
      <c r="AB27" s="30"/>
      <c r="AC27" s="30"/>
    </row>
    <row r="28" spans="1:29" ht="23.25" x14ac:dyDescent="0.5">
      <c r="A28" s="12"/>
      <c r="B28" s="12"/>
      <c r="C28" s="12"/>
      <c r="D28" s="12"/>
      <c r="E28" s="12"/>
      <c r="F28" s="12"/>
      <c r="J28" s="13"/>
      <c r="K28" s="12"/>
      <c r="L28" s="12"/>
      <c r="M28" s="12"/>
      <c r="N28" s="12"/>
      <c r="O28" s="12"/>
      <c r="P28" s="12"/>
      <c r="Q28" s="12"/>
      <c r="R28" s="23">
        <v>22</v>
      </c>
      <c r="S28" s="74">
        <f>กรอกข้อมูลพื้นฐาน!C57</f>
        <v>0</v>
      </c>
      <c r="T28" s="74">
        <f>กรอกข้อมูลพื้นฐาน!D57</f>
        <v>0</v>
      </c>
      <c r="U28" s="74">
        <f>กรอกข้อมูลพื้นฐาน!E57</f>
        <v>0</v>
      </c>
      <c r="V28" s="74">
        <f>กรอกข้อมูลพื้นฐาน!F57</f>
        <v>0</v>
      </c>
      <c r="W28" s="74">
        <f>กรอกข้อมูลพื้นฐาน!G57</f>
        <v>0</v>
      </c>
      <c r="X28" s="74">
        <f>กรอกข้อมูลพื้นฐาน!H57</f>
        <v>0</v>
      </c>
      <c r="Y28" s="74">
        <f>กรอกข้อมูลพื้นฐาน!I57</f>
        <v>0</v>
      </c>
      <c r="Z28" s="24">
        <f t="shared" si="0"/>
        <v>0</v>
      </c>
      <c r="AA28" s="34">
        <f>Z28*100/S32</f>
        <v>0</v>
      </c>
      <c r="AB28" s="30"/>
      <c r="AC28" s="30"/>
    </row>
    <row r="29" spans="1:29" ht="23.25" x14ac:dyDescent="0.5">
      <c r="A29" s="12"/>
      <c r="B29" s="12"/>
      <c r="C29" s="12"/>
      <c r="D29" s="12"/>
      <c r="E29" s="12"/>
      <c r="F29" s="12"/>
      <c r="J29" s="13"/>
      <c r="K29" s="12"/>
      <c r="L29" s="12"/>
      <c r="M29" s="12"/>
      <c r="N29" s="12"/>
      <c r="O29" s="12"/>
      <c r="P29" s="12"/>
      <c r="Q29" s="12"/>
      <c r="R29" s="23">
        <v>23</v>
      </c>
      <c r="S29" s="74">
        <f>กรอกข้อมูลพื้นฐาน!C58</f>
        <v>0</v>
      </c>
      <c r="T29" s="74">
        <f>กรอกข้อมูลพื้นฐาน!D58</f>
        <v>0</v>
      </c>
      <c r="U29" s="74">
        <f>กรอกข้อมูลพื้นฐาน!E58</f>
        <v>0</v>
      </c>
      <c r="V29" s="74">
        <f>กรอกข้อมูลพื้นฐาน!F58</f>
        <v>0</v>
      </c>
      <c r="W29" s="74">
        <f>กรอกข้อมูลพื้นฐาน!G58</f>
        <v>0</v>
      </c>
      <c r="X29" s="74">
        <f>กรอกข้อมูลพื้นฐาน!H58</f>
        <v>0</v>
      </c>
      <c r="Y29" s="74">
        <f>กรอกข้อมูลพื้นฐาน!I58</f>
        <v>0</v>
      </c>
      <c r="Z29" s="24">
        <f t="shared" si="0"/>
        <v>0</v>
      </c>
      <c r="AA29" s="34">
        <f>Z29*100/S32</f>
        <v>0</v>
      </c>
      <c r="AB29" s="30"/>
      <c r="AC29" s="30"/>
    </row>
    <row r="30" spans="1:29" ht="23.25" x14ac:dyDescent="0.5">
      <c r="A30" s="12"/>
      <c r="B30" s="12"/>
      <c r="C30" s="12"/>
      <c r="D30" s="12"/>
      <c r="E30" s="12"/>
      <c r="F30" s="12"/>
      <c r="J30" s="13"/>
      <c r="K30" s="12"/>
      <c r="L30" s="12"/>
      <c r="M30" s="12"/>
      <c r="N30" s="12"/>
      <c r="O30" s="12"/>
      <c r="P30" s="12"/>
      <c r="Q30" s="12"/>
      <c r="R30" s="23">
        <v>24</v>
      </c>
      <c r="S30" s="74">
        <f>กรอกข้อมูลพื้นฐาน!C59</f>
        <v>0</v>
      </c>
      <c r="T30" s="74">
        <f>กรอกข้อมูลพื้นฐาน!D59</f>
        <v>0</v>
      </c>
      <c r="U30" s="74">
        <f>กรอกข้อมูลพื้นฐาน!E59</f>
        <v>0</v>
      </c>
      <c r="V30" s="74">
        <f>กรอกข้อมูลพื้นฐาน!F59</f>
        <v>0</v>
      </c>
      <c r="W30" s="74">
        <f>กรอกข้อมูลพื้นฐาน!G59</f>
        <v>0</v>
      </c>
      <c r="X30" s="74">
        <f>กรอกข้อมูลพื้นฐาน!H59</f>
        <v>0</v>
      </c>
      <c r="Y30" s="74">
        <f>กรอกข้อมูลพื้นฐาน!I59</f>
        <v>0</v>
      </c>
      <c r="Z30" s="24">
        <f t="shared" si="0"/>
        <v>0</v>
      </c>
      <c r="AA30" s="34">
        <f>Z30*100/S32</f>
        <v>0</v>
      </c>
      <c r="AB30" s="30"/>
      <c r="AC30" s="30"/>
    </row>
    <row r="31" spans="1:29" ht="23.25" customHeight="1" x14ac:dyDescent="0.5">
      <c r="A31" s="12"/>
      <c r="B31" s="12"/>
      <c r="C31" s="12"/>
      <c r="D31" s="12"/>
      <c r="E31" s="12"/>
      <c r="F31" s="12"/>
      <c r="J31" s="14"/>
      <c r="K31" s="12"/>
      <c r="L31" s="12"/>
      <c r="M31" s="12"/>
      <c r="N31" s="12"/>
      <c r="O31" s="12"/>
      <c r="P31" s="12"/>
      <c r="Q31" s="12"/>
      <c r="R31" s="37" t="s">
        <v>43</v>
      </c>
      <c r="S31" s="2">
        <f>C8</f>
        <v>38</v>
      </c>
      <c r="T31" s="2">
        <f>C9</f>
        <v>40</v>
      </c>
      <c r="U31" s="2">
        <f>C10</f>
        <v>0</v>
      </c>
      <c r="V31" s="2">
        <f>C11</f>
        <v>0</v>
      </c>
      <c r="W31" s="2">
        <f>C12</f>
        <v>0</v>
      </c>
      <c r="X31" s="2">
        <f>C13</f>
        <v>0</v>
      </c>
      <c r="Y31" s="2">
        <f>C14</f>
        <v>0</v>
      </c>
      <c r="Z31" s="228"/>
      <c r="AA31" s="229"/>
      <c r="AB31" s="229"/>
      <c r="AC31" s="230"/>
    </row>
    <row r="32" spans="1:29" ht="26.25" x14ac:dyDescent="0.55000000000000004">
      <c r="A32" s="12"/>
      <c r="B32" s="12"/>
      <c r="C32" s="12"/>
      <c r="D32" s="12"/>
      <c r="E32" s="12"/>
      <c r="F32" s="12"/>
      <c r="G32" s="39"/>
      <c r="H32" s="13"/>
      <c r="I32" s="39"/>
      <c r="J32" s="12"/>
      <c r="K32" s="12"/>
      <c r="L32" s="12"/>
      <c r="M32" s="12"/>
      <c r="N32" s="12"/>
      <c r="O32" s="12"/>
      <c r="P32" s="12"/>
      <c r="Q32" s="12"/>
      <c r="R32" s="37" t="s">
        <v>44</v>
      </c>
      <c r="S32" s="237">
        <f>SUM(S31:Y31)</f>
        <v>78</v>
      </c>
      <c r="T32" s="237"/>
      <c r="U32" s="237"/>
      <c r="V32" s="237"/>
      <c r="W32" s="237"/>
      <c r="X32" s="237"/>
      <c r="Y32" s="237"/>
      <c r="Z32" s="231"/>
      <c r="AA32" s="232"/>
      <c r="AB32" s="232"/>
      <c r="AC32" s="233"/>
    </row>
    <row r="33" spans="1:33" x14ac:dyDescent="0.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Y33" s="44"/>
      <c r="Z33" s="45" t="s">
        <v>1</v>
      </c>
      <c r="AA33" s="45"/>
      <c r="AB33" s="45"/>
      <c r="AC33" s="45"/>
      <c r="AD33" s="44"/>
    </row>
    <row r="34" spans="1:33" ht="19.5" customHeight="1" x14ac:dyDescent="0.5">
      <c r="A34" s="260" t="s">
        <v>46</v>
      </c>
      <c r="B34" s="260"/>
      <c r="C34" s="260"/>
      <c r="D34" s="260"/>
      <c r="E34" s="260"/>
      <c r="F34" s="260"/>
      <c r="G34" s="260"/>
      <c r="H34" s="260"/>
      <c r="I34" s="260"/>
      <c r="J34" s="260"/>
      <c r="K34" s="260"/>
      <c r="L34" s="260"/>
      <c r="M34" s="260"/>
      <c r="N34" s="260"/>
      <c r="O34" s="260"/>
      <c r="P34" s="260"/>
      <c r="Q34" s="260"/>
      <c r="R34" s="217" t="s">
        <v>45</v>
      </c>
      <c r="S34" s="217"/>
      <c r="T34" s="217"/>
      <c r="U34" s="217"/>
      <c r="V34" s="217"/>
      <c r="W34" s="217"/>
      <c r="X34" s="217"/>
      <c r="Y34" s="217"/>
      <c r="Z34" s="217"/>
      <c r="AA34" s="217"/>
      <c r="AB34" s="217"/>
      <c r="AC34" s="218"/>
      <c r="AD34" s="4" t="s">
        <v>20</v>
      </c>
      <c r="AE34" s="5">
        <f>AA7</f>
        <v>98.717948717948715</v>
      </c>
      <c r="AF34" s="258" t="s">
        <v>9</v>
      </c>
      <c r="AG34" s="259"/>
    </row>
    <row r="35" spans="1:33" ht="16.5" customHeight="1" x14ac:dyDescent="0.5">
      <c r="A35" s="260"/>
      <c r="B35" s="260"/>
      <c r="C35" s="260"/>
      <c r="D35" s="260"/>
      <c r="E35" s="260"/>
      <c r="F35" s="260"/>
      <c r="G35" s="260"/>
      <c r="H35" s="260"/>
      <c r="I35" s="260"/>
      <c r="J35" s="260"/>
      <c r="K35" s="260"/>
      <c r="L35" s="260"/>
      <c r="M35" s="260"/>
      <c r="N35" s="260"/>
      <c r="O35" s="260"/>
      <c r="P35" s="260"/>
      <c r="Q35" s="260"/>
      <c r="R35" s="217"/>
      <c r="S35" s="217"/>
      <c r="T35" s="217"/>
      <c r="U35" s="217"/>
      <c r="V35" s="217"/>
      <c r="W35" s="217"/>
      <c r="X35" s="217"/>
      <c r="Y35" s="217"/>
      <c r="Z35" s="217"/>
      <c r="AA35" s="217"/>
      <c r="AB35" s="217"/>
      <c r="AC35" s="218"/>
      <c r="AD35" s="4" t="s">
        <v>21</v>
      </c>
      <c r="AE35" s="5">
        <f t="shared" ref="AE35:AE57" si="7">AA8</f>
        <v>96.15384615384616</v>
      </c>
      <c r="AF35" s="15">
        <v>0</v>
      </c>
      <c r="AG35" s="6">
        <f>F16</f>
        <v>0</v>
      </c>
    </row>
    <row r="36" spans="1:33" ht="23.25" x14ac:dyDescent="0.5">
      <c r="R36" s="221" t="s">
        <v>86</v>
      </c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4" t="s">
        <v>22</v>
      </c>
      <c r="AE36" s="5">
        <f t="shared" si="7"/>
        <v>92.307692307692307</v>
      </c>
      <c r="AF36" s="15">
        <v>1</v>
      </c>
      <c r="AG36" s="6">
        <f>G16</f>
        <v>0</v>
      </c>
    </row>
    <row r="37" spans="1:33" ht="24" x14ac:dyDescent="0.55000000000000004">
      <c r="A37" s="18"/>
      <c r="B37" s="53"/>
      <c r="C37" s="215" t="s">
        <v>47</v>
      </c>
      <c r="D37" s="215"/>
      <c r="E37" s="215"/>
      <c r="F37" s="215"/>
      <c r="G37" s="215">
        <f>G2</f>
        <v>1</v>
      </c>
      <c r="H37" s="215"/>
      <c r="I37" s="215" t="s">
        <v>48</v>
      </c>
      <c r="J37" s="215"/>
      <c r="K37" s="215"/>
      <c r="L37" s="210">
        <f>M2</f>
        <v>2557</v>
      </c>
      <c r="M37" s="210"/>
      <c r="N37" s="18"/>
      <c r="O37" s="18"/>
      <c r="P37" s="18"/>
      <c r="Q37" s="18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4" t="s">
        <v>23</v>
      </c>
      <c r="AE37" s="5">
        <f t="shared" si="7"/>
        <v>96.15384615384616</v>
      </c>
      <c r="AF37" s="15">
        <v>1.5</v>
      </c>
      <c r="AG37" s="6">
        <f>H16</f>
        <v>1.4925373134328359</v>
      </c>
    </row>
    <row r="38" spans="1:33" ht="23.25" x14ac:dyDescent="0.5">
      <c r="A38" s="18"/>
      <c r="B38" s="20" t="s">
        <v>84</v>
      </c>
      <c r="C38" s="210" t="str">
        <f>กรอกข้อมูลพื้นฐาน!E2</f>
        <v>วิทยาศาสตร์</v>
      </c>
      <c r="D38" s="210"/>
      <c r="E38" s="210"/>
      <c r="F38" s="210"/>
      <c r="G38" s="210"/>
      <c r="H38" s="211" t="s">
        <v>49</v>
      </c>
      <c r="I38" s="211"/>
      <c r="K38" s="54" t="str">
        <f>F1</f>
        <v>เคมี 1</v>
      </c>
      <c r="L38" s="54"/>
      <c r="M38" s="54"/>
      <c r="N38" s="18" t="s">
        <v>50</v>
      </c>
      <c r="P38" s="20" t="str">
        <f>N1</f>
        <v>ว30221</v>
      </c>
      <c r="R38" s="20"/>
      <c r="S38" s="41" t="s">
        <v>49</v>
      </c>
      <c r="T38" s="221" t="str">
        <f>F1</f>
        <v>เคมี 1</v>
      </c>
      <c r="U38" s="221"/>
      <c r="V38" s="221"/>
      <c r="W38" s="221"/>
      <c r="X38" s="221"/>
      <c r="Y38" s="221"/>
      <c r="Z38" s="41" t="s">
        <v>64</v>
      </c>
      <c r="AA38" s="221" t="str">
        <f>N1</f>
        <v>ว30221</v>
      </c>
      <c r="AB38" s="221"/>
      <c r="AC38" s="41"/>
      <c r="AD38" s="4" t="s">
        <v>24</v>
      </c>
      <c r="AE38" s="5">
        <f t="shared" si="7"/>
        <v>94.871794871794876</v>
      </c>
      <c r="AF38" s="15">
        <v>2</v>
      </c>
      <c r="AG38" s="15">
        <f>I16</f>
        <v>2.9850746268656718</v>
      </c>
    </row>
    <row r="39" spans="1:33" ht="23.25" x14ac:dyDescent="0.5">
      <c r="A39" s="18"/>
      <c r="B39" s="18" t="s">
        <v>51</v>
      </c>
      <c r="C39" s="210" t="str">
        <f>กรอกข้อมูลพื้นฐาน!E6</f>
        <v>นายนิยม   เหล่าโคตร</v>
      </c>
      <c r="D39" s="210"/>
      <c r="E39" s="210"/>
      <c r="F39" s="210"/>
      <c r="G39" s="210"/>
      <c r="H39" s="210"/>
      <c r="I39" s="18" t="s">
        <v>52</v>
      </c>
      <c r="J39" s="210"/>
      <c r="K39" s="210"/>
      <c r="L39" s="210"/>
      <c r="M39" s="210"/>
      <c r="N39" s="210"/>
      <c r="Q39" s="18"/>
      <c r="R39" s="216" t="s">
        <v>67</v>
      </c>
      <c r="S39" s="216"/>
      <c r="T39" s="215" t="str">
        <f>C39</f>
        <v>นายนิยม   เหล่าโคตร</v>
      </c>
      <c r="U39" s="215"/>
      <c r="V39" s="215"/>
      <c r="W39" s="19"/>
      <c r="X39" s="19"/>
      <c r="Y39" s="19" t="s">
        <v>52</v>
      </c>
      <c r="Z39" s="215">
        <f>J39</f>
        <v>0</v>
      </c>
      <c r="AA39" s="215"/>
      <c r="AB39" s="215"/>
      <c r="AC39" s="215"/>
      <c r="AD39" s="4" t="s">
        <v>25</v>
      </c>
      <c r="AE39" s="5">
        <f t="shared" si="7"/>
        <v>92.307692307692307</v>
      </c>
      <c r="AF39" s="15">
        <v>2.5</v>
      </c>
      <c r="AG39" s="6">
        <f>J16</f>
        <v>17.910447761194028</v>
      </c>
    </row>
    <row r="40" spans="1:33" ht="24" x14ac:dyDescent="0.55000000000000004">
      <c r="A40" s="18"/>
      <c r="B40" s="53"/>
      <c r="C40" s="265" t="s">
        <v>53</v>
      </c>
      <c r="D40" s="265"/>
      <c r="E40" s="265"/>
      <c r="F40" s="265"/>
      <c r="G40" s="265"/>
      <c r="H40" s="265"/>
      <c r="I40" s="265"/>
      <c r="J40" s="18">
        <f>กรอกข้อมูลพื้นฐาน!E9</f>
        <v>4</v>
      </c>
      <c r="K40" s="18"/>
      <c r="L40" s="18"/>
      <c r="N40" s="18"/>
      <c r="O40" s="18"/>
      <c r="P40" s="18"/>
      <c r="Q40" s="18"/>
      <c r="R40" s="31"/>
      <c r="S40" s="17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4" t="s">
        <v>26</v>
      </c>
      <c r="AE40" s="5">
        <f t="shared" si="7"/>
        <v>96.15384615384616</v>
      </c>
      <c r="AF40" s="15">
        <v>3</v>
      </c>
      <c r="AG40" s="6">
        <f>K16</f>
        <v>23.880597014925375</v>
      </c>
    </row>
    <row r="41" spans="1:33" ht="23.25" x14ac:dyDescent="0.5">
      <c r="A41" s="18"/>
      <c r="B41" s="18"/>
      <c r="C41" s="18"/>
      <c r="D41" s="70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4" t="s">
        <v>27</v>
      </c>
      <c r="AE41" s="5">
        <f t="shared" si="7"/>
        <v>96.15384615384616</v>
      </c>
      <c r="AF41" s="15">
        <v>3.5</v>
      </c>
      <c r="AG41" s="6">
        <f>L16</f>
        <v>44.776119402985074</v>
      </c>
    </row>
    <row r="42" spans="1:33" ht="23.25" x14ac:dyDescent="0.5">
      <c r="A42" s="21" t="s">
        <v>54</v>
      </c>
      <c r="B42" s="166" t="s">
        <v>58</v>
      </c>
      <c r="C42" s="167"/>
      <c r="D42" s="167"/>
      <c r="E42" s="167"/>
      <c r="F42" s="167"/>
      <c r="G42" s="167"/>
      <c r="H42" s="167"/>
      <c r="I42" s="168"/>
      <c r="J42" s="172" t="s">
        <v>57</v>
      </c>
      <c r="K42" s="172"/>
      <c r="L42" s="172"/>
      <c r="M42" s="172"/>
      <c r="N42" s="172" t="s">
        <v>56</v>
      </c>
      <c r="O42" s="172"/>
      <c r="P42" s="172"/>
      <c r="Q42" s="39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4" t="s">
        <v>28</v>
      </c>
      <c r="AE42" s="5">
        <f t="shared" si="7"/>
        <v>93.589743589743591</v>
      </c>
      <c r="AF42" s="15">
        <v>4</v>
      </c>
      <c r="AG42" s="6">
        <f>M16</f>
        <v>8.9552238805970141</v>
      </c>
    </row>
    <row r="43" spans="1:33" ht="23.25" x14ac:dyDescent="0.5">
      <c r="A43" s="22" t="s">
        <v>55</v>
      </c>
      <c r="B43" s="169"/>
      <c r="C43" s="170"/>
      <c r="D43" s="170"/>
      <c r="E43" s="170"/>
      <c r="F43" s="170"/>
      <c r="G43" s="170"/>
      <c r="H43" s="170"/>
      <c r="I43" s="171"/>
      <c r="J43" s="173"/>
      <c r="K43" s="173"/>
      <c r="L43" s="173"/>
      <c r="M43" s="173"/>
      <c r="N43" s="172"/>
      <c r="O43" s="172"/>
      <c r="P43" s="172"/>
      <c r="Q43" s="46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4" t="s">
        <v>29</v>
      </c>
      <c r="AE43" s="5">
        <f t="shared" si="7"/>
        <v>0</v>
      </c>
    </row>
    <row r="44" spans="1:33" ht="24" x14ac:dyDescent="0.55000000000000004">
      <c r="A44" s="23" t="s">
        <v>20</v>
      </c>
      <c r="B44" s="68" t="str">
        <f>กรอกข้อมูลพื้นฐาน!B68</f>
        <v>นางสาว</v>
      </c>
      <c r="C44" s="162" t="str">
        <f>กรอกข้อมูลพื้นฐาน!C68</f>
        <v>ภรศิษท์</v>
      </c>
      <c r="D44" s="162"/>
      <c r="E44" s="162" t="str">
        <f>กรอกข้อมูลพื้นฐาน!E68</f>
        <v>บุติพันคา</v>
      </c>
      <c r="F44" s="162"/>
      <c r="G44" s="162"/>
      <c r="H44" s="162"/>
      <c r="I44" s="161"/>
      <c r="J44" s="69"/>
      <c r="K44" s="132">
        <f>กรอกข้อมูลพื้นฐาน!J68</f>
        <v>86</v>
      </c>
      <c r="L44" s="64"/>
      <c r="M44" s="65"/>
      <c r="N44" s="214">
        <f t="shared" ref="N44:N53" si="8">IF(K44&gt;=80,4,IF(K44&gt;=75,3.5,IF(K44&gt;=70,3,IF(K44&gt;=65,2.5,IF(K44&gt;=60,2,IF(K44&gt;=55,1.5,IF(K44&gt;=50,1,IF(K44&lt;50,0))))))))</f>
        <v>4</v>
      </c>
      <c r="O44" s="214"/>
      <c r="P44" s="214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4" t="s">
        <v>30</v>
      </c>
      <c r="AE44" s="5">
        <f t="shared" si="7"/>
        <v>0</v>
      </c>
    </row>
    <row r="45" spans="1:33" ht="24" x14ac:dyDescent="0.55000000000000004">
      <c r="A45" s="25" t="s">
        <v>21</v>
      </c>
      <c r="B45" s="68" t="str">
        <f>กรอกข้อมูลพื้นฐาน!B69</f>
        <v>นางสาว</v>
      </c>
      <c r="C45" s="162" t="str">
        <f>กรอกข้อมูลพื้นฐาน!C69</f>
        <v>ภัทยา</v>
      </c>
      <c r="D45" s="162"/>
      <c r="E45" s="162" t="str">
        <f>กรอกข้อมูลพื้นฐาน!E69</f>
        <v>มณีวงษ์</v>
      </c>
      <c r="F45" s="162"/>
      <c r="G45" s="162"/>
      <c r="H45" s="162"/>
      <c r="I45" s="161"/>
      <c r="J45" s="69"/>
      <c r="K45" s="132">
        <f>กรอกข้อมูลพื้นฐาน!J69</f>
        <v>85</v>
      </c>
      <c r="L45" s="64"/>
      <c r="M45" s="65"/>
      <c r="N45" s="214">
        <f t="shared" si="8"/>
        <v>4</v>
      </c>
      <c r="O45" s="214"/>
      <c r="P45" s="214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4" t="s">
        <v>31</v>
      </c>
      <c r="AE45" s="5">
        <f t="shared" si="7"/>
        <v>0</v>
      </c>
    </row>
    <row r="46" spans="1:33" ht="24" x14ac:dyDescent="0.55000000000000004">
      <c r="A46" s="25" t="s">
        <v>22</v>
      </c>
      <c r="B46" s="68" t="str">
        <f>กรอกข้อมูลพื้นฐาน!B70</f>
        <v>นางสาว</v>
      </c>
      <c r="C46" s="162" t="str">
        <f>กรอกข้อมูลพื้นฐาน!C70</f>
        <v>อัญชลี</v>
      </c>
      <c r="D46" s="162"/>
      <c r="E46" s="162" t="str">
        <f>กรอกข้อมูลพื้นฐาน!E70</f>
        <v>มณีวงษ์</v>
      </c>
      <c r="F46" s="162"/>
      <c r="G46" s="162"/>
      <c r="H46" s="162"/>
      <c r="I46" s="161"/>
      <c r="J46" s="69"/>
      <c r="K46" s="132">
        <f>กรอกข้อมูลพื้นฐาน!J70</f>
        <v>84</v>
      </c>
      <c r="L46" s="64"/>
      <c r="M46" s="65"/>
      <c r="N46" s="214">
        <f t="shared" si="8"/>
        <v>4</v>
      </c>
      <c r="O46" s="214"/>
      <c r="P46" s="214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4" t="s">
        <v>32</v>
      </c>
      <c r="AE46" s="5">
        <f t="shared" si="7"/>
        <v>0</v>
      </c>
    </row>
    <row r="47" spans="1:33" ht="24" x14ac:dyDescent="0.55000000000000004">
      <c r="A47" s="25" t="s">
        <v>23</v>
      </c>
      <c r="B47" s="68" t="str">
        <f>กรอกข้อมูลพื้นฐาน!B71</f>
        <v>นาย</v>
      </c>
      <c r="C47" s="162" t="str">
        <f>กรอกข้อมูลพื้นฐาน!C71</f>
        <v>อาณกร</v>
      </c>
      <c r="D47" s="162"/>
      <c r="E47" s="162" t="str">
        <f>กรอกข้อมูลพื้นฐาน!E71</f>
        <v>มณีวงษ์</v>
      </c>
      <c r="F47" s="162"/>
      <c r="G47" s="162"/>
      <c r="H47" s="162"/>
      <c r="I47" s="161"/>
      <c r="J47" s="69"/>
      <c r="K47" s="132">
        <f>กรอกข้อมูลพื้นฐาน!J71</f>
        <v>80</v>
      </c>
      <c r="L47" s="64"/>
      <c r="M47" s="65"/>
      <c r="N47" s="214">
        <f t="shared" si="8"/>
        <v>4</v>
      </c>
      <c r="O47" s="214"/>
      <c r="P47" s="214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4" t="s">
        <v>33</v>
      </c>
      <c r="AE47" s="5">
        <f t="shared" si="7"/>
        <v>0</v>
      </c>
    </row>
    <row r="48" spans="1:33" ht="24" x14ac:dyDescent="0.55000000000000004">
      <c r="A48" s="25" t="s">
        <v>24</v>
      </c>
      <c r="B48" s="68" t="str">
        <f>กรอกข้อมูลพื้นฐาน!B72</f>
        <v>นางสาว</v>
      </c>
      <c r="C48" s="162" t="str">
        <f>กรอกข้อมูลพื้นฐาน!C72</f>
        <v>ผกามาศ</v>
      </c>
      <c r="D48" s="162"/>
      <c r="E48" s="162" t="str">
        <f>กรอกข้อมูลพื้นฐาน!E72</f>
        <v>สีหะวงษ์</v>
      </c>
      <c r="F48" s="162"/>
      <c r="G48" s="162"/>
      <c r="H48" s="162"/>
      <c r="I48" s="161"/>
      <c r="J48" s="69"/>
      <c r="K48" s="132">
        <f>กรอกข้อมูลพื้นฐาน!J72</f>
        <v>80</v>
      </c>
      <c r="L48" s="64"/>
      <c r="M48" s="65"/>
      <c r="N48" s="214">
        <f t="shared" si="8"/>
        <v>4</v>
      </c>
      <c r="O48" s="214"/>
      <c r="P48" s="214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4" t="s">
        <v>34</v>
      </c>
      <c r="AE48" s="5">
        <f t="shared" si="7"/>
        <v>0</v>
      </c>
    </row>
    <row r="49" spans="1:31" ht="24" x14ac:dyDescent="0.55000000000000004">
      <c r="A49" s="25" t="s">
        <v>25</v>
      </c>
      <c r="B49" s="68" t="str">
        <f>กรอกข้อมูลพื้นฐาน!B73</f>
        <v>นางสาว</v>
      </c>
      <c r="C49" s="162" t="str">
        <f>กรอกข้อมูลพื้นฐาน!C73</f>
        <v>พจนารถ</v>
      </c>
      <c r="D49" s="162"/>
      <c r="E49" s="162" t="str">
        <f>กรอกข้อมูลพื้นฐาน!E73</f>
        <v>เสาเวียง</v>
      </c>
      <c r="F49" s="162"/>
      <c r="G49" s="162"/>
      <c r="H49" s="162"/>
      <c r="I49" s="161"/>
      <c r="J49" s="69"/>
      <c r="K49" s="132">
        <f>กรอกข้อมูลพื้นฐาน!J73</f>
        <v>80</v>
      </c>
      <c r="L49" s="64"/>
      <c r="M49" s="65"/>
      <c r="N49" s="214">
        <f t="shared" si="8"/>
        <v>4</v>
      </c>
      <c r="O49" s="214"/>
      <c r="P49" s="214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4" t="s">
        <v>35</v>
      </c>
      <c r="AE49" s="5">
        <f t="shared" si="7"/>
        <v>0</v>
      </c>
    </row>
    <row r="50" spans="1:31" ht="24" x14ac:dyDescent="0.55000000000000004">
      <c r="A50" s="25" t="s">
        <v>26</v>
      </c>
      <c r="B50" s="68" t="str">
        <f>กรอกข้อมูลพื้นฐาน!B74</f>
        <v>นาย</v>
      </c>
      <c r="C50" s="162" t="str">
        <f>กรอกข้อมูลพื้นฐาน!C74</f>
        <v>เจริญทรัพย์</v>
      </c>
      <c r="D50" s="162"/>
      <c r="E50" s="162" t="str">
        <f>กรอกข้อมูลพื้นฐาน!E74</f>
        <v>ทองกลม</v>
      </c>
      <c r="F50" s="162"/>
      <c r="G50" s="162"/>
      <c r="H50" s="162"/>
      <c r="I50" s="161"/>
      <c r="J50" s="69"/>
      <c r="K50" s="132">
        <f>กรอกข้อมูลพื้นฐาน!J74</f>
        <v>78</v>
      </c>
      <c r="L50" s="64"/>
      <c r="M50" s="65"/>
      <c r="N50" s="214">
        <f t="shared" si="8"/>
        <v>3.5</v>
      </c>
      <c r="O50" s="214"/>
      <c r="P50" s="214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4" t="s">
        <v>36</v>
      </c>
      <c r="AE50" s="5">
        <f t="shared" si="7"/>
        <v>0</v>
      </c>
    </row>
    <row r="51" spans="1:31" ht="24" x14ac:dyDescent="0.55000000000000004">
      <c r="A51" s="25" t="s">
        <v>27</v>
      </c>
      <c r="B51" s="68" t="str">
        <f>กรอกข้อมูลพื้นฐาน!B75</f>
        <v>นางสาว</v>
      </c>
      <c r="C51" s="162" t="str">
        <f>กรอกข้อมูลพื้นฐาน!C75</f>
        <v>ระพีพัฒน์</v>
      </c>
      <c r="D51" s="162"/>
      <c r="E51" s="162" t="str">
        <f>กรอกข้อมูลพื้นฐาน!E75</f>
        <v>บุษบงก์</v>
      </c>
      <c r="F51" s="162"/>
      <c r="G51" s="162"/>
      <c r="H51" s="162"/>
      <c r="I51" s="161"/>
      <c r="J51" s="69"/>
      <c r="K51" s="132">
        <f>กรอกข้อมูลพื้นฐาน!J75</f>
        <v>78</v>
      </c>
      <c r="L51" s="64"/>
      <c r="M51" s="65"/>
      <c r="N51" s="214">
        <f t="shared" si="8"/>
        <v>3.5</v>
      </c>
      <c r="O51" s="214"/>
      <c r="P51" s="214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4" t="s">
        <v>37</v>
      </c>
      <c r="AE51" s="5">
        <f t="shared" si="7"/>
        <v>0</v>
      </c>
    </row>
    <row r="52" spans="1:31" ht="24" x14ac:dyDescent="0.55000000000000004">
      <c r="A52" s="25" t="s">
        <v>28</v>
      </c>
      <c r="B52" s="68" t="str">
        <f>กรอกข้อมูลพื้นฐาน!B76</f>
        <v>นาย</v>
      </c>
      <c r="C52" s="162" t="str">
        <f>กรอกข้อมูลพื้นฐาน!C76</f>
        <v>เกรียงไกร</v>
      </c>
      <c r="D52" s="162"/>
      <c r="E52" s="162" t="str">
        <f>กรอกข้อมูลพื้นฐาน!E76</f>
        <v>จันทร์อยู่สุข</v>
      </c>
      <c r="F52" s="162"/>
      <c r="G52" s="162"/>
      <c r="H52" s="162"/>
      <c r="I52" s="161"/>
      <c r="J52" s="69"/>
      <c r="K52" s="132">
        <f>กรอกข้อมูลพื้นฐาน!J76</f>
        <v>78</v>
      </c>
      <c r="L52" s="64"/>
      <c r="M52" s="65"/>
      <c r="N52" s="214">
        <f t="shared" si="8"/>
        <v>3.5</v>
      </c>
      <c r="O52" s="214"/>
      <c r="P52" s="214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4" t="s">
        <v>38</v>
      </c>
      <c r="AE52" s="5">
        <f t="shared" si="7"/>
        <v>0</v>
      </c>
    </row>
    <row r="53" spans="1:31" ht="24" x14ac:dyDescent="0.55000000000000004">
      <c r="A53" s="25" t="s">
        <v>29</v>
      </c>
      <c r="B53" s="68" t="str">
        <f>กรอกข้อมูลพื้นฐาน!B77</f>
        <v>นางสาว</v>
      </c>
      <c r="C53" s="162" t="str">
        <f>กรอกข้อมูลพื้นฐาน!C77</f>
        <v>พัชราภา</v>
      </c>
      <c r="D53" s="162"/>
      <c r="E53" s="162" t="str">
        <f>กรอกข้อมูลพื้นฐาน!E77</f>
        <v>จันทรัตน์</v>
      </c>
      <c r="F53" s="162"/>
      <c r="G53" s="162"/>
      <c r="H53" s="162"/>
      <c r="I53" s="161"/>
      <c r="J53" s="69"/>
      <c r="K53" s="132">
        <f>กรอกข้อมูลพื้นฐาน!J77</f>
        <v>78</v>
      </c>
      <c r="L53" s="64"/>
      <c r="M53" s="65"/>
      <c r="N53" s="214">
        <f t="shared" si="8"/>
        <v>3.5</v>
      </c>
      <c r="O53" s="214"/>
      <c r="P53" s="214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4" t="s">
        <v>39</v>
      </c>
      <c r="AE53" s="5">
        <f t="shared" si="7"/>
        <v>0</v>
      </c>
    </row>
    <row r="54" spans="1:31" ht="23.25" x14ac:dyDescent="0.5">
      <c r="A54" s="25" t="s">
        <v>30</v>
      </c>
      <c r="B54" s="68" t="str">
        <f>กรอกข้อมูลพื้นฐาน!B78</f>
        <v>นางสาว</v>
      </c>
      <c r="C54" s="162" t="str">
        <f>กรอกข้อมูลพื้นฐาน!C78</f>
        <v>สุจิตรา</v>
      </c>
      <c r="D54" s="162"/>
      <c r="E54" s="162" t="str">
        <f>กรอกข้อมูลพื้นฐาน!E78</f>
        <v>สีหะวงษ์</v>
      </c>
      <c r="F54" s="162"/>
      <c r="G54" s="162"/>
      <c r="H54" s="162"/>
      <c r="I54" s="161"/>
      <c r="J54" s="67"/>
      <c r="K54" s="132">
        <f>กรอกข้อมูลพื้นฐาน!J78</f>
        <v>78</v>
      </c>
      <c r="L54" s="64"/>
      <c r="M54" s="65"/>
      <c r="N54" s="214">
        <f t="shared" ref="N54" si="9">IF(K54&gt;=80,4,IF(K54&gt;=75,3.5,IF(K54&gt;=70,3,IF(K54&gt;=65,2.5,IF(K54&gt;=60,2,IF(K54&gt;=55,1.5,IF(K54&gt;=50,1,IF(K54&lt;50,0))))))))</f>
        <v>3.5</v>
      </c>
      <c r="O54" s="214"/>
      <c r="P54" s="214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4" t="s">
        <v>40</v>
      </c>
      <c r="AE54" s="5">
        <f t="shared" si="7"/>
        <v>0</v>
      </c>
    </row>
    <row r="55" spans="1:31" ht="23.25" x14ac:dyDescent="0.5">
      <c r="A55" s="18"/>
      <c r="B55" s="18"/>
      <c r="C55" s="18"/>
      <c r="D55" s="70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4" t="s">
        <v>41</v>
      </c>
      <c r="AE55" s="5">
        <f t="shared" si="7"/>
        <v>0</v>
      </c>
    </row>
    <row r="56" spans="1:31" ht="23.25" x14ac:dyDescent="0.5">
      <c r="A56" s="18"/>
      <c r="B56" s="18"/>
      <c r="C56" s="18"/>
      <c r="D56" s="70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4" t="s">
        <v>42</v>
      </c>
      <c r="AE56" s="5">
        <f t="shared" si="7"/>
        <v>0</v>
      </c>
    </row>
    <row r="57" spans="1:31" ht="24" customHeight="1" x14ac:dyDescent="0.5">
      <c r="A57" s="18"/>
      <c r="B57" s="18"/>
      <c r="C57" s="18" t="s">
        <v>59</v>
      </c>
      <c r="D57" s="70"/>
      <c r="E57" s="18"/>
      <c r="F57" s="18" t="s">
        <v>60</v>
      </c>
      <c r="G57" s="18"/>
      <c r="H57" s="18"/>
      <c r="I57" s="18"/>
      <c r="J57" s="18"/>
      <c r="K57" s="210" t="s">
        <v>61</v>
      </c>
      <c r="L57" s="210"/>
      <c r="M57" s="210"/>
      <c r="O57" s="18"/>
      <c r="P57" s="18"/>
      <c r="Q57" s="18"/>
      <c r="S57" s="223"/>
      <c r="T57" s="223"/>
      <c r="U57" s="223"/>
      <c r="V57" s="223"/>
      <c r="W57" s="223"/>
      <c r="X57" s="223"/>
      <c r="Y57" s="223"/>
      <c r="Z57" s="224"/>
      <c r="AA57" s="224"/>
      <c r="AB57" s="224"/>
      <c r="AC57" s="225"/>
      <c r="AD57" s="4" t="s">
        <v>91</v>
      </c>
      <c r="AE57" s="5">
        <f t="shared" si="7"/>
        <v>0</v>
      </c>
    </row>
    <row r="58" spans="1:31" ht="23.25" x14ac:dyDescent="0.5">
      <c r="A58" s="18"/>
      <c r="B58" s="18"/>
      <c r="C58" s="40" t="s">
        <v>87</v>
      </c>
      <c r="D58" s="72"/>
      <c r="E58" s="40"/>
      <c r="F58" s="54" t="str">
        <f>C39</f>
        <v>นายนิยม   เหล่าโคตร</v>
      </c>
      <c r="G58" s="54"/>
      <c r="H58" s="54"/>
      <c r="I58" s="54"/>
      <c r="J58" s="54"/>
      <c r="K58" s="20" t="s">
        <v>88</v>
      </c>
      <c r="L58" s="18"/>
      <c r="M58" s="18"/>
      <c r="N58" s="17"/>
      <c r="O58" s="17"/>
      <c r="P58" s="17"/>
      <c r="Q58" s="18"/>
      <c r="T58" s="3"/>
      <c r="U58" s="3"/>
      <c r="V58" s="3"/>
      <c r="W58" s="3"/>
      <c r="X58" s="3"/>
      <c r="Y58" s="3"/>
      <c r="Z58" s="212"/>
      <c r="AA58" s="212"/>
      <c r="AB58" s="212"/>
      <c r="AC58" s="213"/>
      <c r="AD58" s="219" t="s">
        <v>9</v>
      </c>
      <c r="AE58" s="220"/>
    </row>
    <row r="59" spans="1:31" ht="23.25" x14ac:dyDescent="0.5">
      <c r="A59" s="18"/>
      <c r="B59" s="18"/>
      <c r="C59" s="18"/>
      <c r="D59" s="70"/>
      <c r="E59" s="18"/>
      <c r="F59" s="18"/>
      <c r="G59" s="18"/>
      <c r="H59" s="54"/>
      <c r="I59" s="18"/>
      <c r="J59" s="18"/>
      <c r="K59" s="18"/>
      <c r="L59" s="18"/>
      <c r="M59" s="18"/>
      <c r="N59" s="18"/>
      <c r="O59" s="18"/>
      <c r="P59" s="18"/>
      <c r="Q59" s="18"/>
      <c r="T59" s="3"/>
      <c r="U59" s="3"/>
      <c r="V59" s="3"/>
      <c r="W59" s="3"/>
      <c r="X59" s="3"/>
      <c r="Y59" s="3"/>
      <c r="Z59" s="212"/>
      <c r="AA59" s="212"/>
      <c r="AB59" s="212"/>
      <c r="AC59" s="213"/>
      <c r="AD59" s="44"/>
    </row>
    <row r="60" spans="1:31" ht="23.25" x14ac:dyDescent="0.5">
      <c r="A60" s="17"/>
      <c r="B60" s="17"/>
      <c r="C60" s="18"/>
      <c r="D60" s="70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31" ht="23.25" x14ac:dyDescent="0.5">
      <c r="A61" s="17"/>
      <c r="B61" s="17"/>
      <c r="C61" s="18" t="s">
        <v>59</v>
      </c>
      <c r="D61" s="210" t="s">
        <v>123</v>
      </c>
      <c r="E61" s="210"/>
      <c r="F61" s="210"/>
      <c r="G61" s="210"/>
      <c r="H61" s="210"/>
      <c r="I61" s="210"/>
      <c r="J61" s="210"/>
      <c r="K61" s="20" t="s">
        <v>79</v>
      </c>
      <c r="L61" s="18"/>
      <c r="M61" s="18"/>
      <c r="O61" s="20"/>
      <c r="P61" s="18"/>
      <c r="Q61" s="18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31" ht="23.25" x14ac:dyDescent="0.5">
      <c r="A62" s="17"/>
      <c r="B62" s="17"/>
      <c r="C62" s="40" t="s">
        <v>87</v>
      </c>
      <c r="D62" s="72"/>
      <c r="E62" s="40"/>
      <c r="F62" s="54" t="str">
        <f>กรอกข้อมูลพื้นฐาน!E3</f>
        <v>นายผจญภัย   เครื่องจำปา</v>
      </c>
      <c r="G62" s="54"/>
      <c r="H62" s="54"/>
      <c r="I62" s="54"/>
      <c r="J62" s="54"/>
      <c r="K62" s="20" t="s">
        <v>88</v>
      </c>
      <c r="L62" s="18"/>
      <c r="M62" s="18"/>
      <c r="N62" s="18"/>
      <c r="O62" s="18"/>
      <c r="P62" s="18"/>
      <c r="Q62" s="18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31" ht="23.25" x14ac:dyDescent="0.5">
      <c r="A63" s="17"/>
      <c r="B63" s="17"/>
      <c r="C63" s="18"/>
      <c r="D63" s="70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:31" ht="23.25" x14ac:dyDescent="0.5">
      <c r="A64" s="17"/>
      <c r="B64" s="17"/>
      <c r="C64" s="18"/>
      <c r="D64" s="70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1:29" ht="23.25" x14ac:dyDescent="0.5">
      <c r="A65" s="17"/>
      <c r="B65" s="17"/>
      <c r="C65" s="18"/>
      <c r="D65" s="70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1:29" ht="23.25" x14ac:dyDescent="0.5">
      <c r="A66" s="17"/>
      <c r="B66" s="17"/>
      <c r="C66" s="18"/>
      <c r="D66" s="70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:29" ht="23.25" x14ac:dyDescent="0.5">
      <c r="A67" s="17"/>
      <c r="B67" s="17"/>
      <c r="C67" s="66"/>
      <c r="D67" s="70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T67" s="3"/>
      <c r="U67" s="3"/>
      <c r="V67" s="3"/>
      <c r="W67" s="3"/>
      <c r="X67" s="3"/>
      <c r="Y67" s="3"/>
      <c r="Z67" s="3"/>
      <c r="AA67" s="3"/>
      <c r="AB67" s="3"/>
      <c r="AC67" s="3"/>
    </row>
  </sheetData>
  <sheetProtection password="EC77" sheet="1" objects="1" scenarios="1"/>
  <mergeCells count="96">
    <mergeCell ref="N44:P44"/>
    <mergeCell ref="N42:P43"/>
    <mergeCell ref="L37:M37"/>
    <mergeCell ref="I37:K37"/>
    <mergeCell ref="C40:I40"/>
    <mergeCell ref="C39:H39"/>
    <mergeCell ref="J39:N39"/>
    <mergeCell ref="B42:I43"/>
    <mergeCell ref="G37:H37"/>
    <mergeCell ref="C37:F37"/>
    <mergeCell ref="J42:M43"/>
    <mergeCell ref="R1:AC1"/>
    <mergeCell ref="R2:AC2"/>
    <mergeCell ref="Y3:Z3"/>
    <mergeCell ref="AF34:AG34"/>
    <mergeCell ref="A34:Q35"/>
    <mergeCell ref="A16:B16"/>
    <mergeCell ref="A19:C19"/>
    <mergeCell ref="B4:B7"/>
    <mergeCell ref="Z5:AA5"/>
    <mergeCell ref="Q4:Q7"/>
    <mergeCell ref="A15:B15"/>
    <mergeCell ref="A4:A7"/>
    <mergeCell ref="P4:P7"/>
    <mergeCell ref="R4:AC4"/>
    <mergeCell ref="M19:N19"/>
    <mergeCell ref="O19:P19"/>
    <mergeCell ref="N1:P1"/>
    <mergeCell ref="L1:M1"/>
    <mergeCell ref="F1:K1"/>
    <mergeCell ref="B1:C1"/>
    <mergeCell ref="J2:L2"/>
    <mergeCell ref="G2:I2"/>
    <mergeCell ref="M2:N2"/>
    <mergeCell ref="AB5:AC5"/>
    <mergeCell ref="Z31:AC32"/>
    <mergeCell ref="C2:F2"/>
    <mergeCell ref="S3:V3"/>
    <mergeCell ref="A3:Q3"/>
    <mergeCell ref="S32:Y32"/>
    <mergeCell ref="S5:Y5"/>
    <mergeCell ref="O4:O7"/>
    <mergeCell ref="F4:M6"/>
    <mergeCell ref="D4:E4"/>
    <mergeCell ref="D5:E5"/>
    <mergeCell ref="D6:E6"/>
    <mergeCell ref="F19:L19"/>
    <mergeCell ref="A18:Q18"/>
    <mergeCell ref="T39:V39"/>
    <mergeCell ref="R39:S39"/>
    <mergeCell ref="Z58:AC58"/>
    <mergeCell ref="R34:AC35"/>
    <mergeCell ref="AD58:AE58"/>
    <mergeCell ref="R36:AC36"/>
    <mergeCell ref="AA38:AB38"/>
    <mergeCell ref="Z39:AC39"/>
    <mergeCell ref="S57:Y57"/>
    <mergeCell ref="Z57:AC57"/>
    <mergeCell ref="T38:Y38"/>
    <mergeCell ref="E53:I53"/>
    <mergeCell ref="E44:I44"/>
    <mergeCell ref="E45:I45"/>
    <mergeCell ref="E46:I46"/>
    <mergeCell ref="Z59:AC59"/>
    <mergeCell ref="K57:M57"/>
    <mergeCell ref="N46:P46"/>
    <mergeCell ref="N47:P47"/>
    <mergeCell ref="N48:P48"/>
    <mergeCell ref="N49:P49"/>
    <mergeCell ref="N50:P50"/>
    <mergeCell ref="N51:P51"/>
    <mergeCell ref="N52:P52"/>
    <mergeCell ref="N53:P53"/>
    <mergeCell ref="N54:P54"/>
    <mergeCell ref="N45:P45"/>
    <mergeCell ref="C50:D50"/>
    <mergeCell ref="E49:I49"/>
    <mergeCell ref="E50:I50"/>
    <mergeCell ref="E51:I51"/>
    <mergeCell ref="E52:I52"/>
    <mergeCell ref="C53:D53"/>
    <mergeCell ref="C54:D54"/>
    <mergeCell ref="D61:J61"/>
    <mergeCell ref="C38:G38"/>
    <mergeCell ref="H38:I38"/>
    <mergeCell ref="E47:I47"/>
    <mergeCell ref="E48:I48"/>
    <mergeCell ref="C49:D49"/>
    <mergeCell ref="C51:D51"/>
    <mergeCell ref="C52:D52"/>
    <mergeCell ref="C44:D44"/>
    <mergeCell ref="C45:D45"/>
    <mergeCell ref="C46:D46"/>
    <mergeCell ref="C47:D47"/>
    <mergeCell ref="C48:D48"/>
    <mergeCell ref="E54:I54"/>
  </mergeCells>
  <phoneticPr fontId="23" type="noConversion"/>
  <pageMargins left="0.15748031496062992" right="0.15748031496062992" top="0.59055118110236227" bottom="0.59055118110236227" header="0.51181102362204722" footer="0.51181102362204722"/>
  <pageSetup paperSize="9" orientation="portrait" horizontalDpi="180" verticalDpi="18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4" sqref="F14"/>
    </sheetView>
  </sheetViews>
  <sheetFormatPr defaultRowHeight="21.75" x14ac:dyDescent="0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กรอกข้อมูลพื้นฐาน</vt:lpstr>
      <vt:lpstr>ปริ้น เคมีว30221</vt:lpstr>
      <vt:lpstr>Sheet1</vt:lpstr>
    </vt:vector>
  </TitlesOfParts>
  <Company>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Tanong</dc:creator>
  <cp:lastModifiedBy>Windows 7 Ultimate</cp:lastModifiedBy>
  <cp:lastPrinted>2013-10-20T14:10:16Z</cp:lastPrinted>
  <dcterms:created xsi:type="dcterms:W3CDTF">2000-06-13T13:14:30Z</dcterms:created>
  <dcterms:modified xsi:type="dcterms:W3CDTF">2014-10-27T16:48:14Z</dcterms:modified>
</cp:coreProperties>
</file>